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lly\"/>
    </mc:Choice>
  </mc:AlternateContent>
  <xr:revisionPtr revIDLastSave="0" documentId="13_ncr:1_{87492851-6F75-421A-B5F2-1A126B5789CA}" xr6:coauthVersionLast="45" xr6:coauthVersionMax="47" xr10:uidLastSave="{00000000-0000-0000-0000-000000000000}"/>
  <bookViews>
    <workbookView xWindow="-120" yWindow="-120" windowWidth="25440" windowHeight="15390" xr2:uid="{DC5759FE-DF46-493D-AB53-8CC7590B268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3" i="1" l="1"/>
  <c r="F3" i="1"/>
  <c r="J3" i="1" s="1"/>
  <c r="I3" i="1"/>
  <c r="F5" i="1"/>
  <c r="J5" i="1" s="1"/>
  <c r="I5" i="1"/>
  <c r="F7" i="1"/>
  <c r="J7" i="1" s="1"/>
  <c r="I7" i="1"/>
  <c r="F9" i="1"/>
  <c r="J9" i="1" s="1"/>
  <c r="I9" i="1"/>
  <c r="F11" i="1"/>
  <c r="J11" i="1" s="1"/>
  <c r="I11" i="1"/>
  <c r="F13" i="1"/>
  <c r="J13" i="1" s="1"/>
  <c r="I13" i="1"/>
  <c r="F15" i="1"/>
  <c r="J15" i="1" s="1"/>
  <c r="I15" i="1"/>
  <c r="F17" i="1"/>
  <c r="J17" i="1" s="1"/>
  <c r="I17" i="1"/>
  <c r="F19" i="1"/>
  <c r="J19" i="1" s="1"/>
  <c r="I19" i="1"/>
  <c r="F21" i="1"/>
  <c r="J21" i="1" s="1"/>
  <c r="I21" i="1"/>
  <c r="F23" i="1"/>
  <c r="J23" i="1" s="1"/>
  <c r="I23" i="1"/>
  <c r="F25" i="1"/>
  <c r="J25" i="1" s="1"/>
  <c r="I25" i="1"/>
  <c r="F27" i="1"/>
  <c r="J27" i="1" s="1"/>
  <c r="I27" i="1"/>
  <c r="F29" i="1"/>
  <c r="J29" i="1" s="1"/>
  <c r="I29" i="1"/>
  <c r="F31" i="1"/>
  <c r="J31" i="1" s="1"/>
  <c r="I31" i="1"/>
  <c r="F33" i="1"/>
  <c r="J33" i="1" s="1"/>
  <c r="I33" i="1"/>
  <c r="F35" i="1"/>
  <c r="J35" i="1" s="1"/>
  <c r="I35" i="1"/>
  <c r="F37" i="1"/>
  <c r="J37" i="1" s="1"/>
  <c r="I37" i="1"/>
  <c r="F39" i="1"/>
  <c r="J39" i="1" s="1"/>
  <c r="I39" i="1"/>
  <c r="F41" i="1"/>
  <c r="J41" i="1" s="1"/>
  <c r="I41" i="1"/>
  <c r="F43" i="1"/>
  <c r="J43" i="1" s="1"/>
  <c r="I43" i="1"/>
  <c r="F45" i="1"/>
  <c r="J45" i="1" s="1"/>
  <c r="I45" i="1"/>
  <c r="F47" i="1"/>
  <c r="J47" i="1" s="1"/>
  <c r="I47" i="1"/>
  <c r="F49" i="1"/>
  <c r="J49" i="1" s="1"/>
  <c r="I49" i="1"/>
  <c r="F51" i="1"/>
  <c r="J51" i="1" s="1"/>
  <c r="I51" i="1"/>
  <c r="F53" i="1"/>
  <c r="J53" i="1" s="1"/>
  <c r="I53" i="1"/>
  <c r="F55" i="1"/>
  <c r="J55" i="1" s="1"/>
  <c r="I55" i="1"/>
  <c r="F57" i="1"/>
  <c r="J57" i="1" s="1"/>
  <c r="I57" i="1"/>
  <c r="F59" i="1"/>
  <c r="J59" i="1" s="1"/>
  <c r="I59" i="1"/>
  <c r="F61" i="1"/>
  <c r="J61" i="1" s="1"/>
  <c r="I61" i="1"/>
  <c r="F63" i="1"/>
  <c r="J63" i="1" s="1"/>
  <c r="I63" i="1"/>
  <c r="F65" i="1"/>
  <c r="J65" i="1" s="1"/>
  <c r="I65" i="1"/>
  <c r="F67" i="1"/>
  <c r="J67" i="1" s="1"/>
  <c r="I67" i="1"/>
  <c r="F69" i="1"/>
  <c r="J69" i="1" s="1"/>
  <c r="I69" i="1"/>
  <c r="F71" i="1"/>
  <c r="J71" i="1" s="1"/>
  <c r="I71" i="1"/>
  <c r="F73" i="1"/>
  <c r="J73" i="1" s="1"/>
  <c r="I73" i="1"/>
  <c r="F75" i="1"/>
  <c r="J75" i="1" s="1"/>
  <c r="I75" i="1"/>
  <c r="F77" i="1"/>
  <c r="J77" i="1" s="1"/>
  <c r="I77" i="1"/>
  <c r="F79" i="1"/>
  <c r="J79" i="1" s="1"/>
  <c r="I79" i="1"/>
  <c r="F81" i="1"/>
  <c r="J81" i="1" s="1"/>
  <c r="I81" i="1"/>
  <c r="F83" i="1"/>
  <c r="J83" i="1" s="1"/>
  <c r="I83" i="1"/>
  <c r="F85" i="1"/>
  <c r="J85" i="1" s="1"/>
  <c r="I85" i="1"/>
  <c r="F87" i="1"/>
  <c r="J87" i="1" s="1"/>
  <c r="I87" i="1"/>
  <c r="F89" i="1"/>
  <c r="J89" i="1" s="1"/>
  <c r="I89" i="1"/>
  <c r="F91" i="1"/>
  <c r="J91" i="1" s="1"/>
  <c r="I91" i="1"/>
  <c r="I93" i="1"/>
  <c r="J93" i="1"/>
  <c r="F95" i="1"/>
  <c r="J95" i="1" s="1"/>
  <c r="I95" i="1"/>
  <c r="F97" i="1"/>
  <c r="J97" i="1" s="1"/>
  <c r="I97" i="1"/>
  <c r="F99" i="1"/>
  <c r="J99" i="1" s="1"/>
  <c r="I99" i="1"/>
  <c r="F101" i="1"/>
  <c r="J101" i="1" s="1"/>
  <c r="I101" i="1"/>
  <c r="F103" i="1"/>
  <c r="J103" i="1" s="1"/>
  <c r="I103" i="1"/>
  <c r="F105" i="1"/>
  <c r="J105" i="1" s="1"/>
  <c r="I105" i="1"/>
  <c r="F107" i="1"/>
  <c r="J107" i="1" s="1"/>
  <c r="I107" i="1"/>
  <c r="F109" i="1"/>
  <c r="J109" i="1" s="1"/>
  <c r="I109" i="1"/>
  <c r="F111" i="1"/>
  <c r="J111" i="1" s="1"/>
  <c r="I111" i="1"/>
  <c r="F113" i="1"/>
  <c r="J113" i="1" s="1"/>
  <c r="I113" i="1"/>
  <c r="F115" i="1"/>
  <c r="J115" i="1" s="1"/>
  <c r="I115" i="1"/>
  <c r="F117" i="1"/>
  <c r="J117" i="1" s="1"/>
  <c r="I117" i="1"/>
  <c r="F119" i="1"/>
  <c r="J119" i="1" s="1"/>
  <c r="I119" i="1"/>
  <c r="F121" i="1"/>
  <c r="J121" i="1" s="1"/>
  <c r="I121" i="1"/>
  <c r="F123" i="1"/>
  <c r="J123" i="1" s="1"/>
  <c r="I123" i="1"/>
  <c r="F125" i="1"/>
  <c r="J125" i="1" s="1"/>
  <c r="I125" i="1"/>
  <c r="F127" i="1"/>
  <c r="J127" i="1" s="1"/>
  <c r="I127" i="1"/>
  <c r="F129" i="1"/>
  <c r="J129" i="1" s="1"/>
  <c r="I129" i="1"/>
  <c r="F131" i="1"/>
  <c r="J131" i="1" s="1"/>
  <c r="I131" i="1"/>
  <c r="F133" i="1"/>
  <c r="J133" i="1" s="1"/>
  <c r="I133" i="1"/>
  <c r="F135" i="1"/>
  <c r="J135" i="1" s="1"/>
  <c r="I135" i="1"/>
  <c r="F137" i="1"/>
  <c r="J137" i="1" s="1"/>
  <c r="I137" i="1"/>
  <c r="F139" i="1"/>
  <c r="J139" i="1" s="1"/>
  <c r="I139" i="1"/>
  <c r="F141" i="1"/>
  <c r="J141" i="1" s="1"/>
  <c r="I141" i="1"/>
  <c r="F143" i="1"/>
  <c r="J143" i="1" s="1"/>
  <c r="I143" i="1"/>
  <c r="F145" i="1"/>
  <c r="J145" i="1" s="1"/>
  <c r="I145" i="1"/>
  <c r="F147" i="1"/>
  <c r="J147" i="1" s="1"/>
  <c r="I147" i="1"/>
  <c r="F149" i="1"/>
  <c r="J149" i="1" s="1"/>
  <c r="I149" i="1"/>
  <c r="F151" i="1"/>
  <c r="J151" i="1" s="1"/>
  <c r="I151" i="1"/>
  <c r="F153" i="1"/>
  <c r="J153" i="1" s="1"/>
  <c r="I153" i="1"/>
  <c r="I155" i="1"/>
  <c r="J155" i="1"/>
  <c r="I157" i="1"/>
  <c r="J157" i="1"/>
  <c r="F159" i="1"/>
  <c r="J159" i="1" s="1"/>
  <c r="I159" i="1"/>
  <c r="F161" i="1"/>
  <c r="J161" i="1" s="1"/>
  <c r="I161" i="1"/>
  <c r="F163" i="1"/>
  <c r="J163" i="1" s="1"/>
  <c r="I163" i="1"/>
  <c r="F165" i="1"/>
  <c r="J165" i="1" s="1"/>
  <c r="I165" i="1"/>
  <c r="F167" i="1"/>
  <c r="J167" i="1" s="1"/>
  <c r="I167" i="1"/>
  <c r="F169" i="1"/>
  <c r="J169" i="1" s="1"/>
  <c r="I169" i="1"/>
  <c r="F171" i="1"/>
  <c r="J171" i="1" s="1"/>
  <c r="I171" i="1"/>
  <c r="F173" i="1"/>
  <c r="J173" i="1" s="1"/>
  <c r="I173" i="1"/>
  <c r="F175" i="1"/>
  <c r="J175" i="1" s="1"/>
  <c r="I175" i="1"/>
  <c r="F177" i="1"/>
  <c r="J177" i="1" s="1"/>
  <c r="I177" i="1"/>
  <c r="F179" i="1"/>
  <c r="J179" i="1" s="1"/>
  <c r="I179" i="1"/>
  <c r="F181" i="1"/>
  <c r="J181" i="1" s="1"/>
  <c r="I181" i="1"/>
  <c r="F183" i="1"/>
  <c r="J183" i="1" s="1"/>
  <c r="I183" i="1"/>
  <c r="F185" i="1"/>
  <c r="J185" i="1" s="1"/>
  <c r="I185" i="1"/>
  <c r="F187" i="1"/>
  <c r="J187" i="1" s="1"/>
  <c r="I187" i="1"/>
  <c r="E201" i="1"/>
  <c r="D201" i="1"/>
  <c r="C201" i="1"/>
  <c r="E199" i="1"/>
  <c r="D199" i="1"/>
  <c r="C199" i="1"/>
  <c r="E197" i="1"/>
  <c r="D197" i="1"/>
  <c r="C197" i="1"/>
  <c r="E195" i="1"/>
  <c r="D195" i="1"/>
  <c r="C195" i="1"/>
  <c r="E193" i="1"/>
  <c r="D193" i="1"/>
  <c r="E191" i="1"/>
  <c r="D191" i="1"/>
  <c r="C191" i="1"/>
  <c r="F197" i="1" l="1"/>
  <c r="F201" i="1"/>
  <c r="F195" i="1" l="1"/>
  <c r="F191" i="1"/>
  <c r="F199" i="1"/>
  <c r="F193" i="1"/>
</calcChain>
</file>

<file path=xl/sharedStrings.xml><?xml version="1.0" encoding="utf-8"?>
<sst xmlns="http://schemas.openxmlformats.org/spreadsheetml/2006/main" count="125" uniqueCount="118">
  <si>
    <t>Cina</t>
  </si>
  <si>
    <t>Stati Uniti</t>
  </si>
  <si>
    <t>Giappone</t>
  </si>
  <si>
    <t>Gran Bretagna</t>
  </si>
  <si>
    <t>Australia</t>
  </si>
  <si>
    <t>Germania</t>
  </si>
  <si>
    <t>Italia</t>
  </si>
  <si>
    <t>Paesi Bassi</t>
  </si>
  <si>
    <t>Francia</t>
  </si>
  <si>
    <t>Nuova Zelanda</t>
  </si>
  <si>
    <t>Corea del Sud</t>
  </si>
  <si>
    <t>Cuba</t>
  </si>
  <si>
    <t>Ungheria</t>
  </si>
  <si>
    <t>Canada</t>
  </si>
  <si>
    <t>Brasile</t>
  </si>
  <si>
    <t>Polonia</t>
  </si>
  <si>
    <t>Repubblica Ceca</t>
  </si>
  <si>
    <t>Svizzera</t>
  </si>
  <si>
    <t>Spagna</t>
  </si>
  <si>
    <t>Croazia</t>
  </si>
  <si>
    <t>Giamaica</t>
  </si>
  <si>
    <t>Belgio</t>
  </si>
  <si>
    <t>Svezia</t>
  </si>
  <si>
    <t>Taipei Cinese</t>
  </si>
  <si>
    <t>Georgia</t>
  </si>
  <si>
    <t>Danimarca</t>
  </si>
  <si>
    <t>Iran</t>
  </si>
  <si>
    <t>Norvegia</t>
  </si>
  <si>
    <t>Slovenia</t>
  </si>
  <si>
    <t>Ecuador</t>
  </si>
  <si>
    <t>Grecia</t>
  </si>
  <si>
    <t>Uzbekistan</t>
  </si>
  <si>
    <t>Kosovo</t>
  </si>
  <si>
    <t>Qatar</t>
  </si>
  <si>
    <t>Ucraina</t>
  </si>
  <si>
    <t>Romania</t>
  </si>
  <si>
    <t>Venezuela</t>
  </si>
  <si>
    <t>Hong Kong</t>
  </si>
  <si>
    <t>Kenya</t>
  </si>
  <si>
    <t>Sudafrica</t>
  </si>
  <si>
    <t>Slovacchia</t>
  </si>
  <si>
    <t>Austria</t>
  </si>
  <si>
    <t>Turchia</t>
  </si>
  <si>
    <t>Serbia</t>
  </si>
  <si>
    <t>Indonesia</t>
  </si>
  <si>
    <t>Bulgaria</t>
  </si>
  <si>
    <t>Portogallo</t>
  </si>
  <si>
    <t>Bielorussia</t>
  </si>
  <si>
    <t>Etiopia</t>
  </si>
  <si>
    <t>Filippine</t>
  </si>
  <si>
    <t>Uganda</t>
  </si>
  <si>
    <t>Tunisia</t>
  </si>
  <si>
    <t>Irlanda</t>
  </si>
  <si>
    <t>Israele</t>
  </si>
  <si>
    <t>Estonia</t>
  </si>
  <si>
    <t>Figi</t>
  </si>
  <si>
    <t>Lettonia</t>
  </si>
  <si>
    <t>Thailandia</t>
  </si>
  <si>
    <t>Bahamas</t>
  </si>
  <si>
    <t>Bermuda</t>
  </si>
  <si>
    <t>Marocco</t>
  </si>
  <si>
    <t>Porto Rico</t>
  </si>
  <si>
    <t>Colombia</t>
  </si>
  <si>
    <t>India</t>
  </si>
  <si>
    <t>Armenia</t>
  </si>
  <si>
    <t>Repubblica Dominicana</t>
  </si>
  <si>
    <t>Kirghizistan</t>
  </si>
  <si>
    <t>Mongolia</t>
  </si>
  <si>
    <t>San Marino</t>
  </si>
  <si>
    <t>Giordania</t>
  </si>
  <si>
    <t>Nigeria</t>
  </si>
  <si>
    <t>Namibia</t>
  </si>
  <si>
    <t>Turkmenistan</t>
  </si>
  <si>
    <t>Kazakistan</t>
  </si>
  <si>
    <t>Azerbaigian</t>
  </si>
  <si>
    <t>Egitto</t>
  </si>
  <si>
    <t>Messico</t>
  </si>
  <si>
    <t>Finlandia</t>
  </si>
  <si>
    <t>Argentina</t>
  </si>
  <si>
    <t>Burkina Faso</t>
  </si>
  <si>
    <t>Costa d'Avorio</t>
  </si>
  <si>
    <t>Ghana</t>
  </si>
  <si>
    <t>Grenada</t>
  </si>
  <si>
    <t>Kuwait</t>
  </si>
  <si>
    <t>Malaysia</t>
  </si>
  <si>
    <t>Siria</t>
  </si>
  <si>
    <t>ORO</t>
  </si>
  <si>
    <t>ARG</t>
  </si>
  <si>
    <t>BRO</t>
  </si>
  <si>
    <t>TOTALE</t>
  </si>
  <si>
    <t>ABITANTI</t>
  </si>
  <si>
    <t>COR RUSSIA</t>
  </si>
  <si>
    <t>ASIA</t>
  </si>
  <si>
    <t>EUROPA</t>
  </si>
  <si>
    <t>AFRICA</t>
  </si>
  <si>
    <t>NORD AMERICA</t>
  </si>
  <si>
    <t>AMERICA LATINA</t>
  </si>
  <si>
    <t>OCEANIA</t>
  </si>
  <si>
    <t>% MEDAGLIE X ABITANTE</t>
  </si>
  <si>
    <r>
      <t>SUPERFICE KM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</si>
  <si>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DENSITA' x km </t>
    </r>
    <r>
      <rPr>
        <vertAlign val="superscript"/>
        <sz val="11"/>
        <color theme="1"/>
        <rFont val="Calibri"/>
        <family val="2"/>
        <scheme val="minor"/>
      </rPr>
      <t>2</t>
    </r>
  </si>
  <si>
    <t>Moldavia</t>
  </si>
  <si>
    <t>Bahrein</t>
  </si>
  <si>
    <t>Arabia Saudita</t>
  </si>
  <si>
    <t>Lituania</t>
  </si>
  <si>
    <t>Macedonia del nord</t>
  </si>
  <si>
    <t>Botswana</t>
  </si>
  <si>
    <t>TOTALE MEDAGLIE PER CONTINENTE</t>
  </si>
  <si>
    <t>PAESE CON MEGGIOR NUMERO DI MEDAGLIE PROCAPITE</t>
  </si>
  <si>
    <t>1 MEDAGLIA OGNI</t>
  </si>
  <si>
    <t>SAN MARINO</t>
  </si>
  <si>
    <t>BERMUDA</t>
  </si>
  <si>
    <t>UNGHERIA</t>
  </si>
  <si>
    <t>1°</t>
  </si>
  <si>
    <t>2°</t>
  </si>
  <si>
    <t>3°</t>
  </si>
  <si>
    <t>32°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</si>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</sst>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222222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0" fillId="3" borderId="0" xfId="0" applyFill="1"/>
    <xf numFmtId="0" fontId="4" fillId="4" borderId="0" xfId="0" applyFont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64" fontId="0" fillId="0" borderId="0" xfId="0" applyNumberFormat="1" applyAlignment="1">
      <alignment horizontal="center"/>
    </xf>
    <xf numFmtId="0" fontId="0" fillId="7" borderId="0" xfId="0" applyFill="1"/>
    <xf numFmtId="0" fontId="0" fillId="0" borderId="0" xfId="0" applyFill="1" applyAlignment="1">
      <alignment horizont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0" fillId="0" borderId="0" xfId="0" applyNumberFormat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0" fontId="0" fillId="5" borderId="1" xfId="0" applyFill="1" applyBorder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7" borderId="1" xfId="0" applyFill="1" applyBorder="1"/>
    <xf numFmtId="0" fontId="4" fillId="4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5" fillId="3" borderId="1" xfId="0" applyFont="1" applyFill="1" applyBorder="1"/>
    <xf numFmtId="0" fontId="0" fillId="0" borderId="1" xfId="0" applyBorder="1" applyAlignment="1"/>
    <xf numFmtId="0" fontId="0" fillId="3" borderId="1" xfId="0" applyFill="1" applyBorder="1" applyAlignment="1"/>
    <xf numFmtId="0" fontId="1" fillId="2" borderId="1" xfId="0" applyFont="1" applyFill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2" borderId="1" xfId="0" applyFill="1" applyBorder="1" applyAlignment="1"/>
    <xf numFmtId="0" fontId="4" fillId="8" borderId="1" xfId="0" applyFont="1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hyperlink" Target="https://www.google.com/search?q=Bahrein+Olimpiadi&amp;rlz=1C1GCEU_itNL909NL909&amp;stick=H4sIAAAAAAAAAOMwe8TYzMgt8PLHPWGpqklrTl5jLOESCC7ILyop9k0sSc5wL8ovLRBy5-IJSCwqyUzOLEjMKykWMhcy5RJEEgnISaxMTRFS4OJGEhQSlOLn4tVP1zc0zIg3jc8qy8gQEudiC05NLM7PE-KV4ubi1M_VNzBNzzLK4FnEKuiUmFGUmpmn4J-TmVuQmZiSCQCU2JfFnQAAAA&amp;tbm=isch&amp;source=iu&amp;ictx=1&amp;fir=iqXccjfawD6gMM%252CAAAAAAAAAAABAM%252C_&amp;vet=1&amp;usg=AI4_-kS8nus7hVh66VK5n_adh4tS3i9pHQ#imgrc=iqXccjfawD6gMM" TargetMode="External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89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3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4</xdr:row>
      <xdr:rowOff>9525</xdr:rowOff>
    </xdr:from>
    <xdr:to>
      <xdr:col>0</xdr:col>
      <xdr:colOff>276225</xdr:colOff>
      <xdr:row>5</xdr:row>
      <xdr:rowOff>9269</xdr:rowOff>
    </xdr:to>
    <xdr:pic>
      <xdr:nvPicPr>
        <xdr:cNvPr id="2" name="_qAkNYc7ENcf3kwW6gbGoAg98">
          <a:extLst>
            <a:ext uri="{FF2B5EF4-FFF2-40B4-BE49-F238E27FC236}">
              <a16:creationId xmlns:a16="http://schemas.microsoft.com/office/drawing/2014/main" id="{99E92157-FF84-49FD-9FDE-C1CC0342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5179"/>
          <a:ext cx="190500" cy="188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84859</xdr:colOff>
      <xdr:row>2</xdr:row>
      <xdr:rowOff>7796</xdr:rowOff>
    </xdr:from>
    <xdr:to>
      <xdr:col>0</xdr:col>
      <xdr:colOff>275359</xdr:colOff>
      <xdr:row>3</xdr:row>
      <xdr:rowOff>8518</xdr:rowOff>
    </xdr:to>
    <xdr:pic>
      <xdr:nvPicPr>
        <xdr:cNvPr id="3" name="_qAkNYc7ENcf3kwW6gbGoAg100">
          <a:extLst>
            <a:ext uri="{FF2B5EF4-FFF2-40B4-BE49-F238E27FC236}">
              <a16:creationId xmlns:a16="http://schemas.microsoft.com/office/drawing/2014/main" id="{2C37806F-4D60-41E4-86F1-6B04371E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" y="432091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6</xdr:row>
      <xdr:rowOff>0</xdr:rowOff>
    </xdr:from>
    <xdr:to>
      <xdr:col>0</xdr:col>
      <xdr:colOff>276225</xdr:colOff>
      <xdr:row>7</xdr:row>
      <xdr:rowOff>0</xdr:rowOff>
    </xdr:to>
    <xdr:pic>
      <xdr:nvPicPr>
        <xdr:cNvPr id="4" name="_qAkNYc7ENcf3kwW6gbGoAg102">
          <a:extLst>
            <a:ext uri="{FF2B5EF4-FFF2-40B4-BE49-F238E27FC236}">
              <a16:creationId xmlns:a16="http://schemas.microsoft.com/office/drawing/2014/main" id="{B5F85384-91C0-4E49-8880-C0D3F905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86962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8</xdr:row>
      <xdr:rowOff>0</xdr:rowOff>
    </xdr:from>
    <xdr:to>
      <xdr:col>0</xdr:col>
      <xdr:colOff>276225</xdr:colOff>
      <xdr:row>9</xdr:row>
      <xdr:rowOff>0</xdr:rowOff>
    </xdr:to>
    <xdr:pic>
      <xdr:nvPicPr>
        <xdr:cNvPr id="5" name="_qAkNYc7ENcf3kwW6gbGoAg104">
          <a:extLst>
            <a:ext uri="{FF2B5EF4-FFF2-40B4-BE49-F238E27FC236}">
              <a16:creationId xmlns:a16="http://schemas.microsoft.com/office/drawing/2014/main" id="{C4AD1D6B-CB5D-4245-98B6-9E04F3BB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62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87456</xdr:colOff>
      <xdr:row>12</xdr:row>
      <xdr:rowOff>7794</xdr:rowOff>
    </xdr:from>
    <xdr:to>
      <xdr:col>0</xdr:col>
      <xdr:colOff>277956</xdr:colOff>
      <xdr:row>13</xdr:row>
      <xdr:rowOff>8516</xdr:rowOff>
    </xdr:to>
    <xdr:pic>
      <xdr:nvPicPr>
        <xdr:cNvPr id="6" name="_qAkNYc7ENcf3kwW6gbGoAg106">
          <a:extLst>
            <a:ext uri="{FF2B5EF4-FFF2-40B4-BE49-F238E27FC236}">
              <a16:creationId xmlns:a16="http://schemas.microsoft.com/office/drawing/2014/main" id="{2BA3E051-674E-4B07-9A71-FCAB165F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56" y="2415021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86591</xdr:colOff>
      <xdr:row>9</xdr:row>
      <xdr:rowOff>189633</xdr:rowOff>
    </xdr:from>
    <xdr:to>
      <xdr:col>0</xdr:col>
      <xdr:colOff>277091</xdr:colOff>
      <xdr:row>10</xdr:row>
      <xdr:rowOff>190355</xdr:rowOff>
    </xdr:to>
    <xdr:pic>
      <xdr:nvPicPr>
        <xdr:cNvPr id="7" name="_qAkNYc7ENcf3kwW6gbGoAg108">
          <a:extLst>
            <a:ext uri="{FF2B5EF4-FFF2-40B4-BE49-F238E27FC236}">
              <a16:creationId xmlns:a16="http://schemas.microsoft.com/office/drawing/2014/main" id="{4BCB8AA7-EC09-491F-8581-C19580B4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" y="2008042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18</xdr:row>
      <xdr:rowOff>866</xdr:rowOff>
    </xdr:from>
    <xdr:to>
      <xdr:col>0</xdr:col>
      <xdr:colOff>276225</xdr:colOff>
      <xdr:row>18</xdr:row>
      <xdr:rowOff>189778</xdr:rowOff>
    </xdr:to>
    <xdr:pic>
      <xdr:nvPicPr>
        <xdr:cNvPr id="8" name="_qAkNYc7ENcf3kwW6gbGoAg110">
          <a:extLst>
            <a:ext uri="{FF2B5EF4-FFF2-40B4-BE49-F238E27FC236}">
              <a16:creationId xmlns:a16="http://schemas.microsoft.com/office/drawing/2014/main" id="{946EAAF9-3587-425F-84AD-F438BF42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975389"/>
          <a:ext cx="190500" cy="188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59748</xdr:colOff>
      <xdr:row>19</xdr:row>
      <xdr:rowOff>190500</xdr:rowOff>
    </xdr:from>
    <xdr:to>
      <xdr:col>0</xdr:col>
      <xdr:colOff>250248</xdr:colOff>
      <xdr:row>21</xdr:row>
      <xdr:rowOff>0</xdr:rowOff>
    </xdr:to>
    <xdr:pic>
      <xdr:nvPicPr>
        <xdr:cNvPr id="9" name="_qAkNYc7ENcf3kwW6gbGoAg112">
          <a:extLst>
            <a:ext uri="{FF2B5EF4-FFF2-40B4-BE49-F238E27FC236}">
              <a16:creationId xmlns:a16="http://schemas.microsoft.com/office/drawing/2014/main" id="{5547E203-0458-4F2E-9187-EF1949C9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8" y="4364182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14</xdr:row>
      <xdr:rowOff>7794</xdr:rowOff>
    </xdr:from>
    <xdr:to>
      <xdr:col>0</xdr:col>
      <xdr:colOff>285750</xdr:colOff>
      <xdr:row>15</xdr:row>
      <xdr:rowOff>8516</xdr:rowOff>
    </xdr:to>
    <xdr:pic>
      <xdr:nvPicPr>
        <xdr:cNvPr id="10" name="_qAkNYc7ENcf3kwW6gbGoAg114">
          <a:extLst>
            <a:ext uri="{FF2B5EF4-FFF2-40B4-BE49-F238E27FC236}">
              <a16:creationId xmlns:a16="http://schemas.microsoft.com/office/drawing/2014/main" id="{E2582C23-E0F8-4188-B1B0-5F18C336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13339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0</xdr:rowOff>
    </xdr:from>
    <xdr:to>
      <xdr:col>0</xdr:col>
      <xdr:colOff>285750</xdr:colOff>
      <xdr:row>17</xdr:row>
      <xdr:rowOff>0</xdr:rowOff>
    </xdr:to>
    <xdr:pic>
      <xdr:nvPicPr>
        <xdr:cNvPr id="11" name="_qAkNYc7ENcf3kwW6gbGoAg116">
          <a:extLst>
            <a:ext uri="{FF2B5EF4-FFF2-40B4-BE49-F238E27FC236}">
              <a16:creationId xmlns:a16="http://schemas.microsoft.com/office/drawing/2014/main" id="{A7EA5559-D2DA-4102-914D-21ACC19D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05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9525</xdr:rowOff>
    </xdr:from>
    <xdr:to>
      <xdr:col>0</xdr:col>
      <xdr:colOff>285750</xdr:colOff>
      <xdr:row>27</xdr:row>
      <xdr:rowOff>7937</xdr:rowOff>
    </xdr:to>
    <xdr:pic>
      <xdr:nvPicPr>
        <xdr:cNvPr id="12" name="_qAkNYc7ENcf3kwW6gbGoAg118">
          <a:extLst>
            <a:ext uri="{FF2B5EF4-FFF2-40B4-BE49-F238E27FC236}">
              <a16:creationId xmlns:a16="http://schemas.microsoft.com/office/drawing/2014/main" id="{004FF805-9A41-4392-9228-2A360992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053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32</xdr:row>
      <xdr:rowOff>19050</xdr:rowOff>
    </xdr:from>
    <xdr:to>
      <xdr:col>0</xdr:col>
      <xdr:colOff>285750</xdr:colOff>
      <xdr:row>33</xdr:row>
      <xdr:rowOff>18184</xdr:rowOff>
    </xdr:to>
    <xdr:pic>
      <xdr:nvPicPr>
        <xdr:cNvPr id="13" name="_qAkNYc7ENcf3kwW6gbGoAg120">
          <a:extLst>
            <a:ext uri="{FF2B5EF4-FFF2-40B4-BE49-F238E27FC236}">
              <a16:creationId xmlns:a16="http://schemas.microsoft.com/office/drawing/2014/main" id="{5F61F265-C35A-4A9D-92F4-7F1C09BBE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053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28</xdr:row>
      <xdr:rowOff>19050</xdr:rowOff>
    </xdr:from>
    <xdr:to>
      <xdr:col>0</xdr:col>
      <xdr:colOff>314325</xdr:colOff>
      <xdr:row>29</xdr:row>
      <xdr:rowOff>18183</xdr:rowOff>
    </xdr:to>
    <xdr:pic>
      <xdr:nvPicPr>
        <xdr:cNvPr id="14" name="_qAkNYc7ENcf3kwW6gbGoAg122">
          <a:extLst>
            <a:ext uri="{FF2B5EF4-FFF2-40B4-BE49-F238E27FC236}">
              <a16:creationId xmlns:a16="http://schemas.microsoft.com/office/drawing/2014/main" id="{9BDF4DA1-57C8-41BD-9905-9374A936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0958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29</xdr:row>
      <xdr:rowOff>180975</xdr:rowOff>
    </xdr:from>
    <xdr:to>
      <xdr:col>0</xdr:col>
      <xdr:colOff>323850</xdr:colOff>
      <xdr:row>30</xdr:row>
      <xdr:rowOff>181698</xdr:rowOff>
    </xdr:to>
    <xdr:pic>
      <xdr:nvPicPr>
        <xdr:cNvPr id="15" name="_qAkNYc7ENcf3kwW6gbGoAg124">
          <a:extLst>
            <a:ext uri="{FF2B5EF4-FFF2-40B4-BE49-F238E27FC236}">
              <a16:creationId xmlns:a16="http://schemas.microsoft.com/office/drawing/2014/main" id="{B1E4A45B-6948-4617-9D2F-4A7C433C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4578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80530</xdr:colOff>
      <xdr:row>21</xdr:row>
      <xdr:rowOff>180975</xdr:rowOff>
    </xdr:from>
    <xdr:to>
      <xdr:col>0</xdr:col>
      <xdr:colOff>271030</xdr:colOff>
      <xdr:row>22</xdr:row>
      <xdr:rowOff>181697</xdr:rowOff>
    </xdr:to>
    <xdr:pic>
      <xdr:nvPicPr>
        <xdr:cNvPr id="16" name="_qAkNYc7ENcf3kwW6gbGoAg126">
          <a:extLst>
            <a:ext uri="{FF2B5EF4-FFF2-40B4-BE49-F238E27FC236}">
              <a16:creationId xmlns:a16="http://schemas.microsoft.com/office/drawing/2014/main" id="{7C824F4A-65DD-416C-994D-42F82F60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30" y="4363316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80530</xdr:colOff>
      <xdr:row>23</xdr:row>
      <xdr:rowOff>188768</xdr:rowOff>
    </xdr:from>
    <xdr:to>
      <xdr:col>0</xdr:col>
      <xdr:colOff>271030</xdr:colOff>
      <xdr:row>24</xdr:row>
      <xdr:rowOff>189490</xdr:rowOff>
    </xdr:to>
    <xdr:pic>
      <xdr:nvPicPr>
        <xdr:cNvPr id="17" name="_qAkNYc7ENcf3kwW6gbGoAg128">
          <a:extLst>
            <a:ext uri="{FF2B5EF4-FFF2-40B4-BE49-F238E27FC236}">
              <a16:creationId xmlns:a16="http://schemas.microsoft.com/office/drawing/2014/main" id="{944F80F2-B9A3-4543-A2ED-4E431F4A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30" y="4769427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34</xdr:row>
      <xdr:rowOff>0</xdr:rowOff>
    </xdr:from>
    <xdr:to>
      <xdr:col>0</xdr:col>
      <xdr:colOff>314325</xdr:colOff>
      <xdr:row>35</xdr:row>
      <xdr:rowOff>0</xdr:rowOff>
    </xdr:to>
    <xdr:pic>
      <xdr:nvPicPr>
        <xdr:cNvPr id="18" name="_qAkNYc7ENcf3kwW6gbGoAg130">
          <a:extLst>
            <a:ext uri="{FF2B5EF4-FFF2-40B4-BE49-F238E27FC236}">
              <a16:creationId xmlns:a16="http://schemas.microsoft.com/office/drawing/2014/main" id="{3EF8F296-73DE-4B16-8057-24417AB8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389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36</xdr:row>
      <xdr:rowOff>9525</xdr:rowOff>
    </xdr:from>
    <xdr:to>
      <xdr:col>0</xdr:col>
      <xdr:colOff>304800</xdr:colOff>
      <xdr:row>37</xdr:row>
      <xdr:rowOff>8659</xdr:rowOff>
    </xdr:to>
    <xdr:pic>
      <xdr:nvPicPr>
        <xdr:cNvPr id="19" name="_qAkNYc7ENcf3kwW6gbGoAg132">
          <a:extLst>
            <a:ext uri="{FF2B5EF4-FFF2-40B4-BE49-F238E27FC236}">
              <a16:creationId xmlns:a16="http://schemas.microsoft.com/office/drawing/2014/main" id="{DA920D66-80A0-400D-B85A-73F6895B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0389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48</xdr:row>
      <xdr:rowOff>0</xdr:rowOff>
    </xdr:from>
    <xdr:to>
      <xdr:col>0</xdr:col>
      <xdr:colOff>314325</xdr:colOff>
      <xdr:row>49</xdr:row>
      <xdr:rowOff>0</xdr:rowOff>
    </xdr:to>
    <xdr:pic>
      <xdr:nvPicPr>
        <xdr:cNvPr id="20" name="_qAkNYc7ENcf3kwW6gbGoAg134">
          <a:extLst>
            <a:ext uri="{FF2B5EF4-FFF2-40B4-BE49-F238E27FC236}">
              <a16:creationId xmlns:a16="http://schemas.microsoft.com/office/drawing/2014/main" id="{8C67E9D4-8730-4745-B2CD-9D3459FA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4199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44</xdr:row>
      <xdr:rowOff>0</xdr:rowOff>
    </xdr:from>
    <xdr:to>
      <xdr:col>0</xdr:col>
      <xdr:colOff>323850</xdr:colOff>
      <xdr:row>45</xdr:row>
      <xdr:rowOff>0</xdr:rowOff>
    </xdr:to>
    <xdr:pic>
      <xdr:nvPicPr>
        <xdr:cNvPr id="21" name="_qAkNYc7ENcf3kwW6gbGoAg136">
          <a:extLst>
            <a:ext uri="{FF2B5EF4-FFF2-40B4-BE49-F238E27FC236}">
              <a16:creationId xmlns:a16="http://schemas.microsoft.com/office/drawing/2014/main" id="{6BC544EC-D244-4DF7-B919-B15EBAD2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810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52</xdr:row>
      <xdr:rowOff>0</xdr:rowOff>
    </xdr:from>
    <xdr:to>
      <xdr:col>0</xdr:col>
      <xdr:colOff>304800</xdr:colOff>
      <xdr:row>53</xdr:row>
      <xdr:rowOff>0</xdr:rowOff>
    </xdr:to>
    <xdr:pic>
      <xdr:nvPicPr>
        <xdr:cNvPr id="22" name="_qAkNYc7ENcf3kwW6gbGoAg138">
          <a:extLst>
            <a:ext uri="{FF2B5EF4-FFF2-40B4-BE49-F238E27FC236}">
              <a16:creationId xmlns:a16="http://schemas.microsoft.com/office/drawing/2014/main" id="{75DBAB5A-AB12-455C-9374-32E72339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01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42</xdr:row>
      <xdr:rowOff>0</xdr:rowOff>
    </xdr:from>
    <xdr:to>
      <xdr:col>0</xdr:col>
      <xdr:colOff>304800</xdr:colOff>
      <xdr:row>43</xdr:row>
      <xdr:rowOff>0</xdr:rowOff>
    </xdr:to>
    <xdr:pic>
      <xdr:nvPicPr>
        <xdr:cNvPr id="23" name="_qAkNYc7ENcf3kwW6gbGoAg140">
          <a:extLst>
            <a:ext uri="{FF2B5EF4-FFF2-40B4-BE49-F238E27FC236}">
              <a16:creationId xmlns:a16="http://schemas.microsoft.com/office/drawing/2014/main" id="{63B562F8-02BC-42FF-8137-AAE83BB1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915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58</xdr:row>
      <xdr:rowOff>0</xdr:rowOff>
    </xdr:from>
    <xdr:to>
      <xdr:col>0</xdr:col>
      <xdr:colOff>285750</xdr:colOff>
      <xdr:row>59</xdr:row>
      <xdr:rowOff>0</xdr:rowOff>
    </xdr:to>
    <xdr:pic>
      <xdr:nvPicPr>
        <xdr:cNvPr id="24" name="_qAkNYc7ENcf3kwW6gbGoAg142">
          <a:extLst>
            <a:ext uri="{FF2B5EF4-FFF2-40B4-BE49-F238E27FC236}">
              <a16:creationId xmlns:a16="http://schemas.microsoft.com/office/drawing/2014/main" id="{7BA4884D-70C2-44F6-AED8-08B0720CC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9820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46</xdr:row>
      <xdr:rowOff>0</xdr:rowOff>
    </xdr:from>
    <xdr:to>
      <xdr:col>0</xdr:col>
      <xdr:colOff>314325</xdr:colOff>
      <xdr:row>47</xdr:row>
      <xdr:rowOff>0</xdr:rowOff>
    </xdr:to>
    <xdr:pic>
      <xdr:nvPicPr>
        <xdr:cNvPr id="25" name="_qAkNYc7ENcf3kwW6gbGoAg144">
          <a:extLst>
            <a:ext uri="{FF2B5EF4-FFF2-40B4-BE49-F238E27FC236}">
              <a16:creationId xmlns:a16="http://schemas.microsoft.com/office/drawing/2014/main" id="{3835F59E-312C-4AF9-9D5F-A97DD0B9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372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68</xdr:row>
      <xdr:rowOff>0</xdr:rowOff>
    </xdr:from>
    <xdr:to>
      <xdr:col>0</xdr:col>
      <xdr:colOff>304800</xdr:colOff>
      <xdr:row>69</xdr:row>
      <xdr:rowOff>0</xdr:rowOff>
    </xdr:to>
    <xdr:pic>
      <xdr:nvPicPr>
        <xdr:cNvPr id="26" name="_qAkNYc7ENcf3kwW6gbGoAg146">
          <a:extLst>
            <a:ext uri="{FF2B5EF4-FFF2-40B4-BE49-F238E27FC236}">
              <a16:creationId xmlns:a16="http://schemas.microsoft.com/office/drawing/2014/main" id="{BDF96F2F-72F0-432B-B184-6BF92C0E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7631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66</xdr:row>
      <xdr:rowOff>0</xdr:rowOff>
    </xdr:from>
    <xdr:to>
      <xdr:col>0</xdr:col>
      <xdr:colOff>285750</xdr:colOff>
      <xdr:row>67</xdr:row>
      <xdr:rowOff>0</xdr:rowOff>
    </xdr:to>
    <xdr:pic>
      <xdr:nvPicPr>
        <xdr:cNvPr id="27" name="_qAkNYc7ENcf3kwW6gbGoAg148">
          <a:extLst>
            <a:ext uri="{FF2B5EF4-FFF2-40B4-BE49-F238E27FC236}">
              <a16:creationId xmlns:a16="http://schemas.microsoft.com/office/drawing/2014/main" id="{8AD9CBCF-2509-4F87-B58E-BADA333C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1536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50</xdr:row>
      <xdr:rowOff>0</xdr:rowOff>
    </xdr:from>
    <xdr:to>
      <xdr:col>0</xdr:col>
      <xdr:colOff>304800</xdr:colOff>
      <xdr:row>51</xdr:row>
      <xdr:rowOff>0</xdr:rowOff>
    </xdr:to>
    <xdr:pic>
      <xdr:nvPicPr>
        <xdr:cNvPr id="28" name="_qAkNYc7ENcf3kwW6gbGoAg150">
          <a:extLst>
            <a:ext uri="{FF2B5EF4-FFF2-40B4-BE49-F238E27FC236}">
              <a16:creationId xmlns:a16="http://schemas.microsoft.com/office/drawing/2014/main" id="{D00B60DF-58D9-4CF7-8FCC-B507B87C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5441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54</xdr:row>
      <xdr:rowOff>0</xdr:rowOff>
    </xdr:from>
    <xdr:to>
      <xdr:col>0</xdr:col>
      <xdr:colOff>314325</xdr:colOff>
      <xdr:row>55</xdr:row>
      <xdr:rowOff>0</xdr:rowOff>
    </xdr:to>
    <xdr:pic>
      <xdr:nvPicPr>
        <xdr:cNvPr id="29" name="_qAkNYc7ENcf3kwW6gbGoAg152">
          <a:extLst>
            <a:ext uri="{FF2B5EF4-FFF2-40B4-BE49-F238E27FC236}">
              <a16:creationId xmlns:a16="http://schemas.microsoft.com/office/drawing/2014/main" id="{72D2A76C-57D9-44C0-8949-AA529619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9347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40</xdr:row>
      <xdr:rowOff>0</xdr:rowOff>
    </xdr:from>
    <xdr:to>
      <xdr:col>0</xdr:col>
      <xdr:colOff>304800</xdr:colOff>
      <xdr:row>41</xdr:row>
      <xdr:rowOff>0</xdr:rowOff>
    </xdr:to>
    <xdr:pic>
      <xdr:nvPicPr>
        <xdr:cNvPr id="30" name="_qAkNYc7ENcf3kwW6gbGoAg154">
          <a:extLst>
            <a:ext uri="{FF2B5EF4-FFF2-40B4-BE49-F238E27FC236}">
              <a16:creationId xmlns:a16="http://schemas.microsoft.com/office/drawing/2014/main" id="{351ECE85-4880-45E9-8E49-2EA8E2DA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3252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88323</xdr:colOff>
      <xdr:row>62</xdr:row>
      <xdr:rowOff>17319</xdr:rowOff>
    </xdr:from>
    <xdr:to>
      <xdr:col>0</xdr:col>
      <xdr:colOff>278823</xdr:colOff>
      <xdr:row>63</xdr:row>
      <xdr:rowOff>17319</xdr:rowOff>
    </xdr:to>
    <xdr:pic>
      <xdr:nvPicPr>
        <xdr:cNvPr id="31" name="_qAkNYc7ENcf3kwW6gbGoAg156">
          <a:extLst>
            <a:ext uri="{FF2B5EF4-FFF2-40B4-BE49-F238E27FC236}">
              <a16:creationId xmlns:a16="http://schemas.microsoft.com/office/drawing/2014/main" id="{2974D921-FCE5-49C7-BEC8-07CD70C8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23" y="15283296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285750</xdr:colOff>
      <xdr:row>77</xdr:row>
      <xdr:rowOff>0</xdr:rowOff>
    </xdr:to>
    <xdr:pic>
      <xdr:nvPicPr>
        <xdr:cNvPr id="32" name="_qAkNYc7ENcf3kwW6gbGoAg158">
          <a:extLst>
            <a:ext uri="{FF2B5EF4-FFF2-40B4-BE49-F238E27FC236}">
              <a16:creationId xmlns:a16="http://schemas.microsoft.com/office/drawing/2014/main" id="{74573E0F-7039-457F-9F7B-F9DA593AA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1062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71</xdr:row>
      <xdr:rowOff>180975</xdr:rowOff>
    </xdr:from>
    <xdr:to>
      <xdr:col>0</xdr:col>
      <xdr:colOff>304800</xdr:colOff>
      <xdr:row>72</xdr:row>
      <xdr:rowOff>181697</xdr:rowOff>
    </xdr:to>
    <xdr:pic>
      <xdr:nvPicPr>
        <xdr:cNvPr id="33" name="_qAkNYc7ENcf3kwW6gbGoAg160">
          <a:extLst>
            <a:ext uri="{FF2B5EF4-FFF2-40B4-BE49-F238E27FC236}">
              <a16:creationId xmlns:a16="http://schemas.microsoft.com/office/drawing/2014/main" id="{E0F5D7F6-083B-45AC-A4B7-B12BF1BD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4872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64</xdr:row>
      <xdr:rowOff>0</xdr:rowOff>
    </xdr:from>
    <xdr:to>
      <xdr:col>0</xdr:col>
      <xdr:colOff>304800</xdr:colOff>
      <xdr:row>65</xdr:row>
      <xdr:rowOff>0</xdr:rowOff>
    </xdr:to>
    <xdr:pic>
      <xdr:nvPicPr>
        <xdr:cNvPr id="34" name="_qAkNYc7ENcf3kwW6gbGoAg162">
          <a:extLst>
            <a:ext uri="{FF2B5EF4-FFF2-40B4-BE49-F238E27FC236}">
              <a16:creationId xmlns:a16="http://schemas.microsoft.com/office/drawing/2014/main" id="{09C5D8DB-B0F9-4254-8112-CC753E30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8873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86</xdr:row>
      <xdr:rowOff>28575</xdr:rowOff>
    </xdr:from>
    <xdr:to>
      <xdr:col>0</xdr:col>
      <xdr:colOff>304800</xdr:colOff>
      <xdr:row>87</xdr:row>
      <xdr:rowOff>27709</xdr:rowOff>
    </xdr:to>
    <xdr:pic>
      <xdr:nvPicPr>
        <xdr:cNvPr id="35" name="_qAkNYc7ENcf3kwW6gbGoAg164">
          <a:extLst>
            <a:ext uri="{FF2B5EF4-FFF2-40B4-BE49-F238E27FC236}">
              <a16:creationId xmlns:a16="http://schemas.microsoft.com/office/drawing/2014/main" id="{E42E685E-D87B-4B95-BA23-FD5B3634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064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81</xdr:row>
      <xdr:rowOff>180975</xdr:rowOff>
    </xdr:from>
    <xdr:to>
      <xdr:col>0</xdr:col>
      <xdr:colOff>276225</xdr:colOff>
      <xdr:row>82</xdr:row>
      <xdr:rowOff>181697</xdr:rowOff>
    </xdr:to>
    <xdr:pic>
      <xdr:nvPicPr>
        <xdr:cNvPr id="36" name="_qAkNYc7ENcf3kwW6gbGoAg166">
          <a:extLst>
            <a:ext uri="{FF2B5EF4-FFF2-40B4-BE49-F238E27FC236}">
              <a16:creationId xmlns:a16="http://schemas.microsoft.com/office/drawing/2014/main" id="{FF4000A4-5815-4DC3-8A8E-85B5F1D9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6588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88</xdr:row>
      <xdr:rowOff>0</xdr:rowOff>
    </xdr:from>
    <xdr:to>
      <xdr:col>0</xdr:col>
      <xdr:colOff>285750</xdr:colOff>
      <xdr:row>89</xdr:row>
      <xdr:rowOff>0</xdr:rowOff>
    </xdr:to>
    <xdr:pic>
      <xdr:nvPicPr>
        <xdr:cNvPr id="37" name="_qAkNYc7ENcf3kwW6gbGoAg168">
          <a:extLst>
            <a:ext uri="{FF2B5EF4-FFF2-40B4-BE49-F238E27FC236}">
              <a16:creationId xmlns:a16="http://schemas.microsoft.com/office/drawing/2014/main" id="{5376DA5F-2529-4F91-8445-FE316961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0589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92</xdr:row>
      <xdr:rowOff>38100</xdr:rowOff>
    </xdr:from>
    <xdr:to>
      <xdr:col>0</xdr:col>
      <xdr:colOff>314325</xdr:colOff>
      <xdr:row>93</xdr:row>
      <xdr:rowOff>37233</xdr:rowOff>
    </xdr:to>
    <xdr:pic>
      <xdr:nvPicPr>
        <xdr:cNvPr id="38" name="_qAkNYc7ENcf3kwW6gbGoAg170">
          <a:extLst>
            <a:ext uri="{FF2B5EF4-FFF2-40B4-BE49-F238E27FC236}">
              <a16:creationId xmlns:a16="http://schemas.microsoft.com/office/drawing/2014/main" id="{86D75685-3467-4FAD-A61E-F7B63B7A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487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94</xdr:row>
      <xdr:rowOff>0</xdr:rowOff>
    </xdr:from>
    <xdr:to>
      <xdr:col>0</xdr:col>
      <xdr:colOff>314325</xdr:colOff>
      <xdr:row>95</xdr:row>
      <xdr:rowOff>0</xdr:rowOff>
    </xdr:to>
    <xdr:pic>
      <xdr:nvPicPr>
        <xdr:cNvPr id="39" name="_qAkNYc7ENcf3kwW6gbGoAg172">
          <a:extLst>
            <a:ext uri="{FF2B5EF4-FFF2-40B4-BE49-F238E27FC236}">
              <a16:creationId xmlns:a16="http://schemas.microsoft.com/office/drawing/2014/main" id="{62C72E54-FA0A-429C-876C-C20F930F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8399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98</xdr:row>
      <xdr:rowOff>0</xdr:rowOff>
    </xdr:from>
    <xdr:to>
      <xdr:col>0</xdr:col>
      <xdr:colOff>304800</xdr:colOff>
      <xdr:row>99</xdr:row>
      <xdr:rowOff>0</xdr:rowOff>
    </xdr:to>
    <xdr:pic>
      <xdr:nvPicPr>
        <xdr:cNvPr id="40" name="_qAkNYc7ENcf3kwW6gbGoAg174">
          <a:extLst>
            <a:ext uri="{FF2B5EF4-FFF2-40B4-BE49-F238E27FC236}">
              <a16:creationId xmlns:a16="http://schemas.microsoft.com/office/drawing/2014/main" id="{A93A0639-EFB9-4C3D-9444-D2743039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304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38</xdr:row>
      <xdr:rowOff>0</xdr:rowOff>
    </xdr:from>
    <xdr:to>
      <xdr:col>0</xdr:col>
      <xdr:colOff>323850</xdr:colOff>
      <xdr:row>39</xdr:row>
      <xdr:rowOff>0</xdr:rowOff>
    </xdr:to>
    <xdr:pic>
      <xdr:nvPicPr>
        <xdr:cNvPr id="41" name="_qAkNYc7ENcf3kwW6gbGoAg176">
          <a:extLst>
            <a:ext uri="{FF2B5EF4-FFF2-40B4-BE49-F238E27FC236}">
              <a16:creationId xmlns:a16="http://schemas.microsoft.com/office/drawing/2014/main" id="{D5F10EC6-C56E-462D-9E6C-13EC1876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6210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104</xdr:row>
      <xdr:rowOff>9525</xdr:rowOff>
    </xdr:from>
    <xdr:to>
      <xdr:col>0</xdr:col>
      <xdr:colOff>314325</xdr:colOff>
      <xdr:row>105</xdr:row>
      <xdr:rowOff>7937</xdr:rowOff>
    </xdr:to>
    <xdr:pic>
      <xdr:nvPicPr>
        <xdr:cNvPr id="42" name="_qAkNYc7ENcf3kwW6gbGoAg178">
          <a:extLst>
            <a:ext uri="{FF2B5EF4-FFF2-40B4-BE49-F238E27FC236}">
              <a16:creationId xmlns:a16="http://schemas.microsoft.com/office/drawing/2014/main" id="{8627D410-0496-47BC-A368-D3108755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60210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102</xdr:row>
      <xdr:rowOff>0</xdr:rowOff>
    </xdr:from>
    <xdr:to>
      <xdr:col>0</xdr:col>
      <xdr:colOff>304800</xdr:colOff>
      <xdr:row>103</xdr:row>
      <xdr:rowOff>0</xdr:rowOff>
    </xdr:to>
    <xdr:pic>
      <xdr:nvPicPr>
        <xdr:cNvPr id="43" name="_qAkNYc7ENcf3kwW6gbGoAg180">
          <a:extLst>
            <a:ext uri="{FF2B5EF4-FFF2-40B4-BE49-F238E27FC236}">
              <a16:creationId xmlns:a16="http://schemas.microsoft.com/office/drawing/2014/main" id="{DEBD60E1-09D3-4D62-8B3E-64EE6681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64020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106</xdr:row>
      <xdr:rowOff>0</xdr:rowOff>
    </xdr:from>
    <xdr:to>
      <xdr:col>0</xdr:col>
      <xdr:colOff>304800</xdr:colOff>
      <xdr:row>107</xdr:row>
      <xdr:rowOff>0</xdr:rowOff>
    </xdr:to>
    <xdr:pic>
      <xdr:nvPicPr>
        <xdr:cNvPr id="44" name="_qAkNYc7ENcf3kwW6gbGoAg182">
          <a:extLst>
            <a:ext uri="{FF2B5EF4-FFF2-40B4-BE49-F238E27FC236}">
              <a16:creationId xmlns:a16="http://schemas.microsoft.com/office/drawing/2014/main" id="{BC7A3FD1-5244-4016-BE22-836AB6CE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67925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70</xdr:row>
      <xdr:rowOff>9525</xdr:rowOff>
    </xdr:from>
    <xdr:to>
      <xdr:col>0</xdr:col>
      <xdr:colOff>295275</xdr:colOff>
      <xdr:row>71</xdr:row>
      <xdr:rowOff>8659</xdr:rowOff>
    </xdr:to>
    <xdr:pic>
      <xdr:nvPicPr>
        <xdr:cNvPr id="45" name="_qAkNYc7ENcf3kwW6gbGoAg184">
          <a:extLst>
            <a:ext uri="{FF2B5EF4-FFF2-40B4-BE49-F238E27FC236}">
              <a16:creationId xmlns:a16="http://schemas.microsoft.com/office/drawing/2014/main" id="{686E31F6-3550-4595-969F-C7181CE2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1926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56</xdr:row>
      <xdr:rowOff>0</xdr:rowOff>
    </xdr:from>
    <xdr:to>
      <xdr:col>0</xdr:col>
      <xdr:colOff>304800</xdr:colOff>
      <xdr:row>57</xdr:row>
      <xdr:rowOff>0</xdr:rowOff>
    </xdr:to>
    <xdr:pic>
      <xdr:nvPicPr>
        <xdr:cNvPr id="46" name="_qAkNYc7ENcf3kwW6gbGoAg186">
          <a:extLst>
            <a:ext uri="{FF2B5EF4-FFF2-40B4-BE49-F238E27FC236}">
              <a16:creationId xmlns:a16="http://schemas.microsoft.com/office/drawing/2014/main" id="{019F550B-36E9-4FC1-8633-BE3DB49F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75736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110</xdr:row>
      <xdr:rowOff>19050</xdr:rowOff>
    </xdr:from>
    <xdr:to>
      <xdr:col>0</xdr:col>
      <xdr:colOff>285750</xdr:colOff>
      <xdr:row>111</xdr:row>
      <xdr:rowOff>18184</xdr:rowOff>
    </xdr:to>
    <xdr:pic>
      <xdr:nvPicPr>
        <xdr:cNvPr id="47" name="_qAkNYc7ENcf3kwW6gbGoAg188">
          <a:extLst>
            <a:ext uri="{FF2B5EF4-FFF2-40B4-BE49-F238E27FC236}">
              <a16:creationId xmlns:a16="http://schemas.microsoft.com/office/drawing/2014/main" id="{315FFE36-ECE5-45ED-A48D-054C698E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9832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60</xdr:row>
      <xdr:rowOff>28575</xdr:rowOff>
    </xdr:from>
    <xdr:to>
      <xdr:col>0</xdr:col>
      <xdr:colOff>304800</xdr:colOff>
      <xdr:row>61</xdr:row>
      <xdr:rowOff>27708</xdr:rowOff>
    </xdr:to>
    <xdr:pic>
      <xdr:nvPicPr>
        <xdr:cNvPr id="48" name="_qAkNYc7ENcf3kwW6gbGoAg190">
          <a:extLst>
            <a:ext uri="{FF2B5EF4-FFF2-40B4-BE49-F238E27FC236}">
              <a16:creationId xmlns:a16="http://schemas.microsoft.com/office/drawing/2014/main" id="{E07EE5D4-3627-4317-92D4-79F43A63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383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</xdr:colOff>
      <xdr:row>114</xdr:row>
      <xdr:rowOff>7937</xdr:rowOff>
    </xdr:from>
    <xdr:to>
      <xdr:col>0</xdr:col>
      <xdr:colOff>269875</xdr:colOff>
      <xdr:row>115</xdr:row>
      <xdr:rowOff>7937</xdr:rowOff>
    </xdr:to>
    <xdr:pic>
      <xdr:nvPicPr>
        <xdr:cNvPr id="49" name="_qAkNYc7ENcf3kwW6gbGoAg192">
          <a:extLst>
            <a:ext uri="{FF2B5EF4-FFF2-40B4-BE49-F238E27FC236}">
              <a16:creationId xmlns:a16="http://schemas.microsoft.com/office/drawing/2014/main" id="{20EB1B10-19D6-41FA-97C3-0CA53712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1867693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89</xdr:row>
      <xdr:rowOff>174625</xdr:rowOff>
    </xdr:from>
    <xdr:to>
      <xdr:col>0</xdr:col>
      <xdr:colOff>301625</xdr:colOff>
      <xdr:row>90</xdr:row>
      <xdr:rowOff>175347</xdr:rowOff>
    </xdr:to>
    <xdr:pic>
      <xdr:nvPicPr>
        <xdr:cNvPr id="50" name="_qAkNYc7ENcf3kwW6gbGoAg194">
          <a:extLst>
            <a:ext uri="{FF2B5EF4-FFF2-40B4-BE49-F238E27FC236}">
              <a16:creationId xmlns:a16="http://schemas.microsoft.com/office/drawing/2014/main" id="{F13D5CC0-59D5-410D-8A5D-7AF778ED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1904206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119062</xdr:colOff>
      <xdr:row>112</xdr:row>
      <xdr:rowOff>7937</xdr:rowOff>
    </xdr:from>
    <xdr:to>
      <xdr:col>0</xdr:col>
      <xdr:colOff>309562</xdr:colOff>
      <xdr:row>113</xdr:row>
      <xdr:rowOff>7937</xdr:rowOff>
    </xdr:to>
    <xdr:pic>
      <xdr:nvPicPr>
        <xdr:cNvPr id="51" name="_qAkNYc7ENcf3kwW6gbGoAg196">
          <a:extLst>
            <a:ext uri="{FF2B5EF4-FFF2-40B4-BE49-F238E27FC236}">
              <a16:creationId xmlns:a16="http://schemas.microsoft.com/office/drawing/2014/main" id="{847BA4ED-BA4A-4713-B1FF-17121D65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" y="19454812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100</xdr:row>
      <xdr:rowOff>23812</xdr:rowOff>
    </xdr:from>
    <xdr:to>
      <xdr:col>0</xdr:col>
      <xdr:colOff>301625</xdr:colOff>
      <xdr:row>101</xdr:row>
      <xdr:rowOff>24533</xdr:rowOff>
    </xdr:to>
    <xdr:pic>
      <xdr:nvPicPr>
        <xdr:cNvPr id="52" name="_qAkNYc7ENcf3kwW6gbGoAg198">
          <a:extLst>
            <a:ext uri="{FF2B5EF4-FFF2-40B4-BE49-F238E27FC236}">
              <a16:creationId xmlns:a16="http://schemas.microsoft.com/office/drawing/2014/main" id="{D75C0E4C-EB59-43BC-BDD5-214583F4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198596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73</xdr:row>
      <xdr:rowOff>182563</xdr:rowOff>
    </xdr:from>
    <xdr:to>
      <xdr:col>0</xdr:col>
      <xdr:colOff>317500</xdr:colOff>
      <xdr:row>74</xdr:row>
      <xdr:rowOff>183285</xdr:rowOff>
    </xdr:to>
    <xdr:pic>
      <xdr:nvPicPr>
        <xdr:cNvPr id="53" name="_qAkNYc7ENcf3kwW6gbGoAg200">
          <a:extLst>
            <a:ext uri="{FF2B5EF4-FFF2-40B4-BE49-F238E27FC236}">
              <a16:creationId xmlns:a16="http://schemas.microsoft.com/office/drawing/2014/main" id="{D5780AE4-8BA6-4218-8720-5209C9C8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021681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116</xdr:row>
      <xdr:rowOff>15875</xdr:rowOff>
    </xdr:from>
    <xdr:to>
      <xdr:col>0</xdr:col>
      <xdr:colOff>301625</xdr:colOff>
      <xdr:row>117</xdr:row>
      <xdr:rowOff>16596</xdr:rowOff>
    </xdr:to>
    <xdr:pic>
      <xdr:nvPicPr>
        <xdr:cNvPr id="54" name="_qAkNYc7ENcf3kwW6gbGoAg202">
          <a:extLst>
            <a:ext uri="{FF2B5EF4-FFF2-40B4-BE49-F238E27FC236}">
              <a16:creationId xmlns:a16="http://schemas.microsoft.com/office/drawing/2014/main" id="{D799FF1F-0D09-4E9F-A0C8-64FA4E92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2062956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103187</xdr:colOff>
      <xdr:row>78</xdr:row>
      <xdr:rowOff>15875</xdr:rowOff>
    </xdr:from>
    <xdr:to>
      <xdr:col>0</xdr:col>
      <xdr:colOff>293687</xdr:colOff>
      <xdr:row>79</xdr:row>
      <xdr:rowOff>16596</xdr:rowOff>
    </xdr:to>
    <xdr:pic>
      <xdr:nvPicPr>
        <xdr:cNvPr id="55" name="_qAkNYc7ENcf3kwW6gbGoAg204">
          <a:extLst>
            <a:ext uri="{FF2B5EF4-FFF2-40B4-BE49-F238E27FC236}">
              <a16:creationId xmlns:a16="http://schemas.microsoft.com/office/drawing/2014/main" id="{8993B4DD-FEFA-4EDE-9506-D76EE7F57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" y="21018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80</xdr:row>
      <xdr:rowOff>15875</xdr:rowOff>
    </xdr:from>
    <xdr:to>
      <xdr:col>0</xdr:col>
      <xdr:colOff>301625</xdr:colOff>
      <xdr:row>81</xdr:row>
      <xdr:rowOff>16596</xdr:rowOff>
    </xdr:to>
    <xdr:pic>
      <xdr:nvPicPr>
        <xdr:cNvPr id="56" name="_qAkNYc7ENcf3kwW6gbGoAg206">
          <a:extLst>
            <a:ext uri="{FF2B5EF4-FFF2-40B4-BE49-F238E27FC236}">
              <a16:creationId xmlns:a16="http://schemas.microsoft.com/office/drawing/2014/main" id="{0C589686-0C67-49D6-B71F-712B0659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2140743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118</xdr:row>
      <xdr:rowOff>15875</xdr:rowOff>
    </xdr:from>
    <xdr:to>
      <xdr:col>0</xdr:col>
      <xdr:colOff>317500</xdr:colOff>
      <xdr:row>119</xdr:row>
      <xdr:rowOff>16596</xdr:rowOff>
    </xdr:to>
    <xdr:pic>
      <xdr:nvPicPr>
        <xdr:cNvPr id="57" name="_qAkNYc7ENcf3kwW6gbGoAg208">
          <a:extLst>
            <a:ext uri="{FF2B5EF4-FFF2-40B4-BE49-F238E27FC236}">
              <a16:creationId xmlns:a16="http://schemas.microsoft.com/office/drawing/2014/main" id="{5521841E-1C2A-4686-B8F3-16CE1C31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17963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110404</xdr:colOff>
      <xdr:row>120</xdr:row>
      <xdr:rowOff>28141</xdr:rowOff>
    </xdr:from>
    <xdr:to>
      <xdr:col>0</xdr:col>
      <xdr:colOff>300904</xdr:colOff>
      <xdr:row>121</xdr:row>
      <xdr:rowOff>28863</xdr:rowOff>
    </xdr:to>
    <xdr:pic>
      <xdr:nvPicPr>
        <xdr:cNvPr id="58" name="_qAkNYc7ENcf3kwW6gbGoAg210">
          <a:extLst>
            <a:ext uri="{FF2B5EF4-FFF2-40B4-BE49-F238E27FC236}">
              <a16:creationId xmlns:a16="http://schemas.microsoft.com/office/drawing/2014/main" id="{EFA595F5-899A-4804-A4A5-D765BB98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04" y="23710755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122</xdr:row>
      <xdr:rowOff>7937</xdr:rowOff>
    </xdr:from>
    <xdr:to>
      <xdr:col>0</xdr:col>
      <xdr:colOff>301625</xdr:colOff>
      <xdr:row>123</xdr:row>
      <xdr:rowOff>7937</xdr:rowOff>
    </xdr:to>
    <xdr:pic>
      <xdr:nvPicPr>
        <xdr:cNvPr id="59" name="_qAkNYc7ENcf3kwW6gbGoAg212">
          <a:extLst>
            <a:ext uri="{FF2B5EF4-FFF2-40B4-BE49-F238E27FC236}">
              <a16:creationId xmlns:a16="http://schemas.microsoft.com/office/drawing/2014/main" id="{59813B72-A9D5-4EF8-8329-00677BB6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22566312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119063</xdr:colOff>
      <xdr:row>123</xdr:row>
      <xdr:rowOff>182562</xdr:rowOff>
    </xdr:from>
    <xdr:to>
      <xdr:col>0</xdr:col>
      <xdr:colOff>309563</xdr:colOff>
      <xdr:row>124</xdr:row>
      <xdr:rowOff>183284</xdr:rowOff>
    </xdr:to>
    <xdr:pic>
      <xdr:nvPicPr>
        <xdr:cNvPr id="60" name="_qAkNYc7ENcf3kwW6gbGoAg214">
          <a:extLst>
            <a:ext uri="{FF2B5EF4-FFF2-40B4-BE49-F238E27FC236}">
              <a16:creationId xmlns:a16="http://schemas.microsoft.com/office/drawing/2014/main" id="{446B9B38-84C8-4368-973A-B96613CE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229393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84</xdr:row>
      <xdr:rowOff>15875</xdr:rowOff>
    </xdr:from>
    <xdr:to>
      <xdr:col>0</xdr:col>
      <xdr:colOff>317500</xdr:colOff>
      <xdr:row>85</xdr:row>
      <xdr:rowOff>16596</xdr:rowOff>
    </xdr:to>
    <xdr:pic>
      <xdr:nvPicPr>
        <xdr:cNvPr id="61" name="_qAkNYc7ENcf3kwW6gbGoAg216">
          <a:extLst>
            <a:ext uri="{FF2B5EF4-FFF2-40B4-BE49-F238E27FC236}">
              <a16:creationId xmlns:a16="http://schemas.microsoft.com/office/drawing/2014/main" id="{8D9BC9FD-95DA-41DD-A53B-5EAB1F4C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3521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103188</xdr:colOff>
      <xdr:row>126</xdr:row>
      <xdr:rowOff>0</xdr:rowOff>
    </xdr:from>
    <xdr:to>
      <xdr:col>0</xdr:col>
      <xdr:colOff>293688</xdr:colOff>
      <xdr:row>127</xdr:row>
      <xdr:rowOff>0</xdr:rowOff>
    </xdr:to>
    <xdr:pic>
      <xdr:nvPicPr>
        <xdr:cNvPr id="62" name="_qAkNYc7ENcf3kwW6gbGoAg218">
          <a:extLst>
            <a:ext uri="{FF2B5EF4-FFF2-40B4-BE49-F238E27FC236}">
              <a16:creationId xmlns:a16="http://schemas.microsoft.com/office/drawing/2014/main" id="{294B4C3D-1D67-49D1-A27A-2C372A1D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8" y="2372518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87313</xdr:colOff>
      <xdr:row>128</xdr:row>
      <xdr:rowOff>7938</xdr:rowOff>
    </xdr:from>
    <xdr:to>
      <xdr:col>0</xdr:col>
      <xdr:colOff>277813</xdr:colOff>
      <xdr:row>129</xdr:row>
      <xdr:rowOff>8659</xdr:rowOff>
    </xdr:to>
    <xdr:pic>
      <xdr:nvPicPr>
        <xdr:cNvPr id="63" name="_qAkNYc7ENcf3kwW6gbGoAg220">
          <a:extLst>
            <a:ext uri="{FF2B5EF4-FFF2-40B4-BE49-F238E27FC236}">
              <a16:creationId xmlns:a16="http://schemas.microsoft.com/office/drawing/2014/main" id="{CF78E3FA-F304-4577-A4CC-A4CB29B4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3" y="2412206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103188</xdr:colOff>
      <xdr:row>129</xdr:row>
      <xdr:rowOff>182563</xdr:rowOff>
    </xdr:from>
    <xdr:to>
      <xdr:col>0</xdr:col>
      <xdr:colOff>293688</xdr:colOff>
      <xdr:row>130</xdr:row>
      <xdr:rowOff>183285</xdr:rowOff>
    </xdr:to>
    <xdr:pic>
      <xdr:nvPicPr>
        <xdr:cNvPr id="64" name="_qAkNYc7ENcf3kwW6gbGoAg222">
          <a:extLst>
            <a:ext uri="{FF2B5EF4-FFF2-40B4-BE49-F238E27FC236}">
              <a16:creationId xmlns:a16="http://schemas.microsoft.com/office/drawing/2014/main" id="{E27CD67A-4FE5-4413-A843-5F88C6CA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8" y="24495126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132</xdr:row>
      <xdr:rowOff>15875</xdr:rowOff>
    </xdr:from>
    <xdr:to>
      <xdr:col>0</xdr:col>
      <xdr:colOff>301625</xdr:colOff>
      <xdr:row>133</xdr:row>
      <xdr:rowOff>16596</xdr:rowOff>
    </xdr:to>
    <xdr:pic>
      <xdr:nvPicPr>
        <xdr:cNvPr id="65" name="_qAkNYc7ENcf3kwW6gbGoAg224">
          <a:extLst>
            <a:ext uri="{FF2B5EF4-FFF2-40B4-BE49-F238E27FC236}">
              <a16:creationId xmlns:a16="http://schemas.microsoft.com/office/drawing/2014/main" id="{000F48D9-A3FA-4D2B-84C7-D0AC638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249078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103188</xdr:colOff>
      <xdr:row>96</xdr:row>
      <xdr:rowOff>15875</xdr:rowOff>
    </xdr:from>
    <xdr:to>
      <xdr:col>0</xdr:col>
      <xdr:colOff>293688</xdr:colOff>
      <xdr:row>97</xdr:row>
      <xdr:rowOff>16596</xdr:rowOff>
    </xdr:to>
    <xdr:pic>
      <xdr:nvPicPr>
        <xdr:cNvPr id="66" name="_qAkNYc7ENcf3kwW6gbGoAg226">
          <a:extLst>
            <a:ext uri="{FF2B5EF4-FFF2-40B4-BE49-F238E27FC236}">
              <a16:creationId xmlns:a16="http://schemas.microsoft.com/office/drawing/2014/main" id="{2B58D150-F315-4C4A-898B-4EB7787A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8" y="2529681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119063</xdr:colOff>
      <xdr:row>138</xdr:row>
      <xdr:rowOff>15875</xdr:rowOff>
    </xdr:from>
    <xdr:to>
      <xdr:col>0</xdr:col>
      <xdr:colOff>309563</xdr:colOff>
      <xdr:row>139</xdr:row>
      <xdr:rowOff>16596</xdr:rowOff>
    </xdr:to>
    <xdr:pic>
      <xdr:nvPicPr>
        <xdr:cNvPr id="67" name="_qAkNYc7ENcf3kwW6gbGoAg228">
          <a:extLst>
            <a:ext uri="{FF2B5EF4-FFF2-40B4-BE49-F238E27FC236}">
              <a16:creationId xmlns:a16="http://schemas.microsoft.com/office/drawing/2014/main" id="{1B41862C-3B1F-4B29-BE78-BF46746B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256857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65664</xdr:colOff>
      <xdr:row>136</xdr:row>
      <xdr:rowOff>6493</xdr:rowOff>
    </xdr:from>
    <xdr:to>
      <xdr:col>0</xdr:col>
      <xdr:colOff>256164</xdr:colOff>
      <xdr:row>137</xdr:row>
      <xdr:rowOff>7214</xdr:rowOff>
    </xdr:to>
    <xdr:pic>
      <xdr:nvPicPr>
        <xdr:cNvPr id="68" name="_qAkNYc7ENcf3kwW6gbGoAg230">
          <a:extLst>
            <a:ext uri="{FF2B5EF4-FFF2-40B4-BE49-F238E27FC236}">
              <a16:creationId xmlns:a16="http://schemas.microsoft.com/office/drawing/2014/main" id="{409E7C13-7FF0-41BC-A480-A301D3CC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4" y="29213607"/>
          <a:ext cx="190500" cy="191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87313</xdr:colOff>
      <xdr:row>140</xdr:row>
      <xdr:rowOff>0</xdr:rowOff>
    </xdr:from>
    <xdr:to>
      <xdr:col>0</xdr:col>
      <xdr:colOff>277813</xdr:colOff>
      <xdr:row>141</xdr:row>
      <xdr:rowOff>0</xdr:rowOff>
    </xdr:to>
    <xdr:pic>
      <xdr:nvPicPr>
        <xdr:cNvPr id="69" name="_qAkNYc7ENcf3kwW6gbGoAg232">
          <a:extLst>
            <a:ext uri="{FF2B5EF4-FFF2-40B4-BE49-F238E27FC236}">
              <a16:creationId xmlns:a16="http://schemas.microsoft.com/office/drawing/2014/main" id="{EBFDA1D5-632D-4AA2-82EB-66DC8D46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3" y="264477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71437</xdr:colOff>
      <xdr:row>142</xdr:row>
      <xdr:rowOff>0</xdr:rowOff>
    </xdr:from>
    <xdr:to>
      <xdr:col>0</xdr:col>
      <xdr:colOff>261937</xdr:colOff>
      <xdr:row>143</xdr:row>
      <xdr:rowOff>0</xdr:rowOff>
    </xdr:to>
    <xdr:pic>
      <xdr:nvPicPr>
        <xdr:cNvPr id="70" name="_qAkNYc7ENcf3kwW6gbGoAg234">
          <a:extLst>
            <a:ext uri="{FF2B5EF4-FFF2-40B4-BE49-F238E27FC236}">
              <a16:creationId xmlns:a16="http://schemas.microsoft.com/office/drawing/2014/main" id="{A901F39D-6FD9-4B5E-B575-60D26A0A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2683668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145</xdr:row>
      <xdr:rowOff>182563</xdr:rowOff>
    </xdr:from>
    <xdr:to>
      <xdr:col>0</xdr:col>
      <xdr:colOff>285750</xdr:colOff>
      <xdr:row>146</xdr:row>
      <xdr:rowOff>183285</xdr:rowOff>
    </xdr:to>
    <xdr:pic>
      <xdr:nvPicPr>
        <xdr:cNvPr id="71" name="_qAkNYc7ENcf3kwW6gbGoAg236">
          <a:extLst>
            <a:ext uri="{FF2B5EF4-FFF2-40B4-BE49-F238E27FC236}">
              <a16:creationId xmlns:a16="http://schemas.microsoft.com/office/drawing/2014/main" id="{32C8938C-4A17-4812-B698-41FF1688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721768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150812</xdr:colOff>
      <xdr:row>147</xdr:row>
      <xdr:rowOff>182563</xdr:rowOff>
    </xdr:from>
    <xdr:to>
      <xdr:col>0</xdr:col>
      <xdr:colOff>341312</xdr:colOff>
      <xdr:row>148</xdr:row>
      <xdr:rowOff>183285</xdr:rowOff>
    </xdr:to>
    <xdr:pic>
      <xdr:nvPicPr>
        <xdr:cNvPr id="72" name="_qAkNYc7ENcf3kwW6gbGoAg238">
          <a:extLst>
            <a:ext uri="{FF2B5EF4-FFF2-40B4-BE49-F238E27FC236}">
              <a16:creationId xmlns:a16="http://schemas.microsoft.com/office/drawing/2014/main" id="{646394E6-8A00-4BAE-AE91-4F5B9177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" y="27606626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106075</xdr:colOff>
      <xdr:row>152</xdr:row>
      <xdr:rowOff>18761</xdr:rowOff>
    </xdr:from>
    <xdr:to>
      <xdr:col>0</xdr:col>
      <xdr:colOff>296575</xdr:colOff>
      <xdr:row>153</xdr:row>
      <xdr:rowOff>19483</xdr:rowOff>
    </xdr:to>
    <xdr:pic>
      <xdr:nvPicPr>
        <xdr:cNvPr id="73" name="_qAkNYc7ENcf3kwW6gbGoAg240">
          <a:extLst>
            <a:ext uri="{FF2B5EF4-FFF2-40B4-BE49-F238E27FC236}">
              <a16:creationId xmlns:a16="http://schemas.microsoft.com/office/drawing/2014/main" id="{8D0CE50A-5CEA-472C-9309-26439801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5" y="30048488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81539</xdr:colOff>
      <xdr:row>162</xdr:row>
      <xdr:rowOff>7937</xdr:rowOff>
    </xdr:from>
    <xdr:to>
      <xdr:col>0</xdr:col>
      <xdr:colOff>272039</xdr:colOff>
      <xdr:row>163</xdr:row>
      <xdr:rowOff>7937</xdr:rowOff>
    </xdr:to>
    <xdr:pic>
      <xdr:nvPicPr>
        <xdr:cNvPr id="75" name="_qAkNYc7ENcf3kwW6gbGoAg244">
          <a:extLst>
            <a:ext uri="{FF2B5EF4-FFF2-40B4-BE49-F238E27FC236}">
              <a16:creationId xmlns:a16="http://schemas.microsoft.com/office/drawing/2014/main" id="{E8A18DBA-DA1E-4712-A79E-8D35E429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9" y="32990414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108962</xdr:colOff>
      <xdr:row>164</xdr:row>
      <xdr:rowOff>23091</xdr:rowOff>
    </xdr:from>
    <xdr:to>
      <xdr:col>0</xdr:col>
      <xdr:colOff>299462</xdr:colOff>
      <xdr:row>165</xdr:row>
      <xdr:rowOff>23812</xdr:rowOff>
    </xdr:to>
    <xdr:pic>
      <xdr:nvPicPr>
        <xdr:cNvPr id="76" name="_qAkNYc7ENcf3kwW6gbGoAg246">
          <a:extLst>
            <a:ext uri="{FF2B5EF4-FFF2-40B4-BE49-F238E27FC236}">
              <a16:creationId xmlns:a16="http://schemas.microsoft.com/office/drawing/2014/main" id="{B035152B-5943-4DB0-964C-3E3875B8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2" y="32416750"/>
          <a:ext cx="190500" cy="191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88034</xdr:colOff>
      <xdr:row>166</xdr:row>
      <xdr:rowOff>7938</xdr:rowOff>
    </xdr:from>
    <xdr:to>
      <xdr:col>0</xdr:col>
      <xdr:colOff>277091</xdr:colOff>
      <xdr:row>167</xdr:row>
      <xdr:rowOff>8659</xdr:rowOff>
    </xdr:to>
    <xdr:pic>
      <xdr:nvPicPr>
        <xdr:cNvPr id="77" name="_qAkNYc7ENcf3kwW6gbGoAg248">
          <a:extLst>
            <a:ext uri="{FF2B5EF4-FFF2-40B4-BE49-F238E27FC236}">
              <a16:creationId xmlns:a16="http://schemas.microsoft.com/office/drawing/2014/main" id="{12A9A66D-1648-4A83-8FE1-B884A619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34" y="32799915"/>
          <a:ext cx="189057" cy="191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150813</xdr:colOff>
      <xdr:row>134</xdr:row>
      <xdr:rowOff>0</xdr:rowOff>
    </xdr:from>
    <xdr:to>
      <xdr:col>0</xdr:col>
      <xdr:colOff>341313</xdr:colOff>
      <xdr:row>135</xdr:row>
      <xdr:rowOff>0</xdr:rowOff>
    </xdr:to>
    <xdr:pic>
      <xdr:nvPicPr>
        <xdr:cNvPr id="78" name="_qAkNYc7ENcf3kwW6gbGoAg250">
          <a:extLst>
            <a:ext uri="{FF2B5EF4-FFF2-40B4-BE49-F238E27FC236}">
              <a16:creationId xmlns:a16="http://schemas.microsoft.com/office/drawing/2014/main" id="{F8EED928-DE27-435D-965F-55C2F3B0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3" y="2994818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90920</xdr:colOff>
      <xdr:row>107</xdr:row>
      <xdr:rowOff>192664</xdr:rowOff>
    </xdr:from>
    <xdr:to>
      <xdr:col>0</xdr:col>
      <xdr:colOff>281420</xdr:colOff>
      <xdr:row>109</xdr:row>
      <xdr:rowOff>2886</xdr:rowOff>
    </xdr:to>
    <xdr:pic>
      <xdr:nvPicPr>
        <xdr:cNvPr id="79" name="_qAkNYc7ENcf3kwW6gbGoAg252">
          <a:extLst>
            <a:ext uri="{FF2B5EF4-FFF2-40B4-BE49-F238E27FC236}">
              <a16:creationId xmlns:a16="http://schemas.microsoft.com/office/drawing/2014/main" id="{E0C1D489-3714-4DF9-B606-3EEA6D9E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20" y="21338164"/>
          <a:ext cx="190500" cy="19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168</xdr:row>
      <xdr:rowOff>15875</xdr:rowOff>
    </xdr:from>
    <xdr:to>
      <xdr:col>0</xdr:col>
      <xdr:colOff>333375</xdr:colOff>
      <xdr:row>169</xdr:row>
      <xdr:rowOff>16596</xdr:rowOff>
    </xdr:to>
    <xdr:pic>
      <xdr:nvPicPr>
        <xdr:cNvPr id="80" name="_qAkNYc7ENcf3kwW6gbGoAg254">
          <a:extLst>
            <a:ext uri="{FF2B5EF4-FFF2-40B4-BE49-F238E27FC236}">
              <a16:creationId xmlns:a16="http://schemas.microsoft.com/office/drawing/2014/main" id="{CDC101AD-751C-491A-957D-EA5CA46E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74193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169</xdr:row>
      <xdr:rowOff>174625</xdr:rowOff>
    </xdr:from>
    <xdr:to>
      <xdr:col>0</xdr:col>
      <xdr:colOff>317500</xdr:colOff>
      <xdr:row>170</xdr:row>
      <xdr:rowOff>175348</xdr:rowOff>
    </xdr:to>
    <xdr:pic>
      <xdr:nvPicPr>
        <xdr:cNvPr id="81" name="_qAkNYc7ENcf3kwW6gbGoAg256">
          <a:extLst>
            <a:ext uri="{FF2B5EF4-FFF2-40B4-BE49-F238E27FC236}">
              <a16:creationId xmlns:a16="http://schemas.microsoft.com/office/drawing/2014/main" id="{4EE7DD4D-BF01-4660-98E8-386E5B2C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10991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143</xdr:row>
      <xdr:rowOff>166688</xdr:rowOff>
    </xdr:from>
    <xdr:to>
      <xdr:col>0</xdr:col>
      <xdr:colOff>317500</xdr:colOff>
      <xdr:row>144</xdr:row>
      <xdr:rowOff>167410</xdr:rowOff>
    </xdr:to>
    <xdr:pic>
      <xdr:nvPicPr>
        <xdr:cNvPr id="82" name="_qAkNYc7ENcf3kwW6gbGoAg258">
          <a:extLst>
            <a:ext uri="{FF2B5EF4-FFF2-40B4-BE49-F238E27FC236}">
              <a16:creationId xmlns:a16="http://schemas.microsoft.com/office/drawing/2014/main" id="{3A62B507-192C-4303-B039-A22B726B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1480126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103187</xdr:colOff>
      <xdr:row>174</xdr:row>
      <xdr:rowOff>0</xdr:rowOff>
    </xdr:from>
    <xdr:to>
      <xdr:col>0</xdr:col>
      <xdr:colOff>293687</xdr:colOff>
      <xdr:row>175</xdr:row>
      <xdr:rowOff>0</xdr:rowOff>
    </xdr:to>
    <xdr:pic>
      <xdr:nvPicPr>
        <xdr:cNvPr id="83" name="_qAkNYc7ENcf3kwW6gbGoAg260">
          <a:extLst>
            <a:ext uri="{FF2B5EF4-FFF2-40B4-BE49-F238E27FC236}">
              <a16:creationId xmlns:a16="http://schemas.microsoft.com/office/drawing/2014/main" id="{9AF209B5-7153-46A4-B763-5AD0C34B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" y="318928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177</xdr:row>
      <xdr:rowOff>174625</xdr:rowOff>
    </xdr:from>
    <xdr:to>
      <xdr:col>0</xdr:col>
      <xdr:colOff>317500</xdr:colOff>
      <xdr:row>178</xdr:row>
      <xdr:rowOff>175347</xdr:rowOff>
    </xdr:to>
    <xdr:pic>
      <xdr:nvPicPr>
        <xdr:cNvPr id="84" name="_qAkNYc7ENcf3kwW6gbGoAg262">
          <a:extLst>
            <a:ext uri="{FF2B5EF4-FFF2-40B4-BE49-F238E27FC236}">
              <a16:creationId xmlns:a16="http://schemas.microsoft.com/office/drawing/2014/main" id="{A624C0BF-91AB-4C1A-9098-55F6CD46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226593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119062</xdr:colOff>
      <xdr:row>176</xdr:row>
      <xdr:rowOff>7937</xdr:rowOff>
    </xdr:from>
    <xdr:to>
      <xdr:col>0</xdr:col>
      <xdr:colOff>309562</xdr:colOff>
      <xdr:row>177</xdr:row>
      <xdr:rowOff>7937</xdr:rowOff>
    </xdr:to>
    <xdr:pic>
      <xdr:nvPicPr>
        <xdr:cNvPr id="85" name="_qAkNYc7ENcf3kwW6gbGoAg264">
          <a:extLst>
            <a:ext uri="{FF2B5EF4-FFF2-40B4-BE49-F238E27FC236}">
              <a16:creationId xmlns:a16="http://schemas.microsoft.com/office/drawing/2014/main" id="{879E8756-369E-464B-AC56-7CD24763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" y="3267868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119062</xdr:colOff>
      <xdr:row>180</xdr:row>
      <xdr:rowOff>7938</xdr:rowOff>
    </xdr:from>
    <xdr:to>
      <xdr:col>0</xdr:col>
      <xdr:colOff>309562</xdr:colOff>
      <xdr:row>181</xdr:row>
      <xdr:rowOff>8660</xdr:rowOff>
    </xdr:to>
    <xdr:pic>
      <xdr:nvPicPr>
        <xdr:cNvPr id="86" name="_qAkNYc7ENcf3kwW6gbGoAg266">
          <a:extLst>
            <a:ext uri="{FF2B5EF4-FFF2-40B4-BE49-F238E27FC236}">
              <a16:creationId xmlns:a16="http://schemas.microsoft.com/office/drawing/2014/main" id="{596B69C7-7003-4039-BDD4-B4999440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" y="33067626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119063</xdr:colOff>
      <xdr:row>182</xdr:row>
      <xdr:rowOff>7938</xdr:rowOff>
    </xdr:from>
    <xdr:to>
      <xdr:col>0</xdr:col>
      <xdr:colOff>309563</xdr:colOff>
      <xdr:row>183</xdr:row>
      <xdr:rowOff>8659</xdr:rowOff>
    </xdr:to>
    <xdr:pic>
      <xdr:nvPicPr>
        <xdr:cNvPr id="87" name="_qAkNYc7ENcf3kwW6gbGoAg268">
          <a:extLst>
            <a:ext uri="{FF2B5EF4-FFF2-40B4-BE49-F238E27FC236}">
              <a16:creationId xmlns:a16="http://schemas.microsoft.com/office/drawing/2014/main" id="{360BBA8F-2D9A-42E7-BD23-0798EEF9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3345656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103188</xdr:colOff>
      <xdr:row>150</xdr:row>
      <xdr:rowOff>15875</xdr:rowOff>
    </xdr:from>
    <xdr:to>
      <xdr:col>0</xdr:col>
      <xdr:colOff>293688</xdr:colOff>
      <xdr:row>151</xdr:row>
      <xdr:rowOff>16596</xdr:rowOff>
    </xdr:to>
    <xdr:pic>
      <xdr:nvPicPr>
        <xdr:cNvPr id="88" name="_qAkNYc7ENcf3kwW6gbGoAg270">
          <a:extLst>
            <a:ext uri="{FF2B5EF4-FFF2-40B4-BE49-F238E27FC236}">
              <a16:creationId xmlns:a16="http://schemas.microsoft.com/office/drawing/2014/main" id="{CAAD8B83-8ADF-4FE3-9FE7-BFD405ABE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8" y="3385343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103188</xdr:colOff>
      <xdr:row>186</xdr:row>
      <xdr:rowOff>0</xdr:rowOff>
    </xdr:from>
    <xdr:to>
      <xdr:col>0</xdr:col>
      <xdr:colOff>293688</xdr:colOff>
      <xdr:row>187</xdr:row>
      <xdr:rowOff>0</xdr:rowOff>
    </xdr:to>
    <xdr:pic>
      <xdr:nvPicPr>
        <xdr:cNvPr id="89" name="_qAkNYc7ENcf3kwW6gbGoAg272">
          <a:extLst>
            <a:ext uri="{FF2B5EF4-FFF2-40B4-BE49-F238E27FC236}">
              <a16:creationId xmlns:a16="http://schemas.microsoft.com/office/drawing/2014/main" id="{C72F6C5D-CDC3-41FA-9904-2F23EDEDD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8" y="34226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77932</xdr:colOff>
      <xdr:row>183</xdr:row>
      <xdr:rowOff>180861</xdr:rowOff>
    </xdr:from>
    <xdr:to>
      <xdr:col>0</xdr:col>
      <xdr:colOff>320386</xdr:colOff>
      <xdr:row>185</xdr:row>
      <xdr:rowOff>40942</xdr:rowOff>
    </xdr:to>
    <xdr:pic>
      <xdr:nvPicPr>
        <xdr:cNvPr id="90" name="Immagine 89">
          <a:extLst>
            <a:ext uri="{FF2B5EF4-FFF2-40B4-BE49-F238E27FC236}">
              <a16:creationId xmlns:a16="http://schemas.microsoft.com/office/drawing/2014/main" id="{3BCB2382-BF78-4447-9365-7F8310EEC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35059679"/>
          <a:ext cx="242454" cy="241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69274</xdr:colOff>
      <xdr:row>154</xdr:row>
      <xdr:rowOff>4407</xdr:rowOff>
    </xdr:from>
    <xdr:to>
      <xdr:col>0</xdr:col>
      <xdr:colOff>277092</xdr:colOff>
      <xdr:row>155</xdr:row>
      <xdr:rowOff>20782</xdr:rowOff>
    </xdr:to>
    <xdr:pic>
      <xdr:nvPicPr>
        <xdr:cNvPr id="91" name="tsuid16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AEEDE072-F21F-4E5C-9736-496BB405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4" y="30415134"/>
          <a:ext cx="207818" cy="20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60613</xdr:colOff>
      <xdr:row>158</xdr:row>
      <xdr:rowOff>0</xdr:rowOff>
    </xdr:from>
    <xdr:to>
      <xdr:col>0</xdr:col>
      <xdr:colOff>251113</xdr:colOff>
      <xdr:row>159</xdr:row>
      <xdr:rowOff>0</xdr:rowOff>
    </xdr:to>
    <xdr:pic>
      <xdr:nvPicPr>
        <xdr:cNvPr id="92" name="_QdcPYcGQBdK5kwXDu57wCw265">
          <a:extLst>
            <a:ext uri="{FF2B5EF4-FFF2-40B4-BE49-F238E27FC236}">
              <a16:creationId xmlns:a16="http://schemas.microsoft.com/office/drawing/2014/main" id="{3DA5C755-BA2C-4990-864E-D2AF49AE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" y="3119870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103909</xdr:colOff>
      <xdr:row>160</xdr:row>
      <xdr:rowOff>0</xdr:rowOff>
    </xdr:from>
    <xdr:to>
      <xdr:col>0</xdr:col>
      <xdr:colOff>294409</xdr:colOff>
      <xdr:row>161</xdr:row>
      <xdr:rowOff>0</xdr:rowOff>
    </xdr:to>
    <xdr:pic>
      <xdr:nvPicPr>
        <xdr:cNvPr id="93" name="_QdcPYcGQBdK5kwXDu57wCw267">
          <a:extLst>
            <a:ext uri="{FF2B5EF4-FFF2-40B4-BE49-F238E27FC236}">
              <a16:creationId xmlns:a16="http://schemas.microsoft.com/office/drawing/2014/main" id="{598B3865-B231-498E-9B50-417FB78D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09" y="3159702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86591</xdr:colOff>
      <xdr:row>156</xdr:row>
      <xdr:rowOff>17319</xdr:rowOff>
    </xdr:from>
    <xdr:to>
      <xdr:col>0</xdr:col>
      <xdr:colOff>277091</xdr:colOff>
      <xdr:row>157</xdr:row>
      <xdr:rowOff>17319</xdr:rowOff>
    </xdr:to>
    <xdr:pic>
      <xdr:nvPicPr>
        <xdr:cNvPr id="94" name="_QdcPYcGQBdK5kwXDu57wCw263">
          <a:extLst>
            <a:ext uri="{FF2B5EF4-FFF2-40B4-BE49-F238E27FC236}">
              <a16:creationId xmlns:a16="http://schemas.microsoft.com/office/drawing/2014/main" id="{EB4E1CD5-78F7-4CDC-8587-79CAF382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" y="3081770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171</xdr:row>
      <xdr:rowOff>190500</xdr:rowOff>
    </xdr:from>
    <xdr:to>
      <xdr:col>0</xdr:col>
      <xdr:colOff>285750</xdr:colOff>
      <xdr:row>173</xdr:row>
      <xdr:rowOff>0</xdr:rowOff>
    </xdr:to>
    <xdr:pic>
      <xdr:nvPicPr>
        <xdr:cNvPr id="95" name="_QdcPYcGQBdK5kwXDu57wCw279">
          <a:extLst>
            <a:ext uri="{FF2B5EF4-FFF2-40B4-BE49-F238E27FC236}">
              <a16:creationId xmlns:a16="http://schemas.microsoft.com/office/drawing/2014/main" id="{6A80E7A0-6F6B-4629-8AA6-84AE27C4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969614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F70E-36E0-467E-875A-173DEB46E223}">
  <dimension ref="A1:J211"/>
  <sheetViews>
    <sheetView tabSelected="1" zoomScale="110" zoomScaleNormal="110" workbookViewId="0">
      <pane ySplit="1" topLeftCell="A182" activePane="bottomLeft" state="frozen"/>
      <selection pane="bottomLeft" activeCell="G209" sqref="G209"/>
    </sheetView>
  </sheetViews>
  <sheetFormatPr defaultRowHeight="15" x14ac:dyDescent="0.25"/>
  <cols>
    <col min="1" max="1" width="5.42578125" style="8" customWidth="1"/>
    <col min="2" max="2" width="24.7109375" style="2" bestFit="1" customWidth="1"/>
    <col min="7" max="7" width="18.5703125" style="1" customWidth="1"/>
    <col min="8" max="8" width="15.5703125" style="1" customWidth="1"/>
    <col min="9" max="9" width="14.85546875" style="1" bestFit="1" customWidth="1"/>
    <col min="10" max="10" width="23.140625" style="10" bestFit="1" customWidth="1"/>
    <col min="12" max="12" width="11" bestFit="1" customWidth="1"/>
  </cols>
  <sheetData>
    <row r="1" spans="1:10" ht="17.25" x14ac:dyDescent="0.25">
      <c r="B1" s="47"/>
      <c r="C1" s="46" t="s">
        <v>86</v>
      </c>
      <c r="D1" s="46" t="s">
        <v>87</v>
      </c>
      <c r="E1" s="46" t="s">
        <v>88</v>
      </c>
      <c r="F1" s="46" t="s">
        <v>89</v>
      </c>
      <c r="G1" s="48" t="s">
        <v>99</v>
      </c>
      <c r="H1" s="48" t="s">
        <v>90</v>
      </c>
      <c r="I1" s="48" t="s">
        <v>100</v>
      </c>
      <c r="J1" s="49" t="s">
        <v>98</v>
      </c>
    </row>
    <row r="2" spans="1:10" s="2" customFormat="1" x14ac:dyDescent="0.25">
      <c r="A2" s="9"/>
      <c r="B2" s="18">
        <v>1</v>
      </c>
      <c r="C2" s="19"/>
      <c r="D2" s="19"/>
      <c r="E2" s="19"/>
      <c r="F2" s="19"/>
      <c r="G2" s="20"/>
      <c r="H2" s="20"/>
      <c r="I2" s="20"/>
      <c r="J2" s="21"/>
    </row>
    <row r="3" spans="1:10" s="2" customFormat="1" x14ac:dyDescent="0.25">
      <c r="A3" s="9"/>
      <c r="B3" s="22" t="s">
        <v>1</v>
      </c>
      <c r="C3" s="23">
        <v>39</v>
      </c>
      <c r="D3" s="24">
        <v>41</v>
      </c>
      <c r="E3" s="24">
        <v>33</v>
      </c>
      <c r="F3" s="24">
        <f>SUM(C3:E3)</f>
        <v>113</v>
      </c>
      <c r="G3" s="25">
        <v>9834000</v>
      </c>
      <c r="H3" s="26">
        <v>331449281</v>
      </c>
      <c r="I3" s="26">
        <f>SUM(H3/G3)</f>
        <v>33.704421496847672</v>
      </c>
      <c r="J3" s="27">
        <f>SUM(H3/F3)</f>
        <v>2933179.4778761063</v>
      </c>
    </row>
    <row r="4" spans="1:10" s="2" customFormat="1" x14ac:dyDescent="0.25">
      <c r="A4" s="9"/>
      <c r="B4" s="18">
        <v>2</v>
      </c>
      <c r="C4" s="23"/>
      <c r="D4" s="24"/>
      <c r="E4" s="24"/>
      <c r="F4" s="24"/>
      <c r="G4" s="26"/>
      <c r="H4" s="26"/>
      <c r="I4" s="26"/>
      <c r="J4" s="27"/>
    </row>
    <row r="5" spans="1:10" s="2" customFormat="1" x14ac:dyDescent="0.25">
      <c r="A5" s="9"/>
      <c r="B5" s="28" t="s">
        <v>0</v>
      </c>
      <c r="C5" s="23">
        <v>38</v>
      </c>
      <c r="D5" s="24">
        <v>32</v>
      </c>
      <c r="E5" s="24">
        <v>18</v>
      </c>
      <c r="F5" s="24">
        <f>SUM(C5:E5)</f>
        <v>88</v>
      </c>
      <c r="G5" s="25">
        <v>9596000</v>
      </c>
      <c r="H5" s="26">
        <v>1443615000</v>
      </c>
      <c r="I5" s="26">
        <f>SUM(H5/G5)</f>
        <v>150.43924551896623</v>
      </c>
      <c r="J5" s="27">
        <f>SUM(H5/F5)</f>
        <v>16404715.909090908</v>
      </c>
    </row>
    <row r="6" spans="1:10" s="2" customFormat="1" x14ac:dyDescent="0.25">
      <c r="A6" s="9"/>
      <c r="B6" s="18">
        <v>3</v>
      </c>
      <c r="C6" s="23"/>
      <c r="D6" s="24"/>
      <c r="E6" s="24"/>
      <c r="F6" s="24"/>
      <c r="G6" s="25"/>
      <c r="H6" s="26"/>
      <c r="I6" s="26"/>
      <c r="J6" s="27"/>
    </row>
    <row r="7" spans="1:10" s="2" customFormat="1" x14ac:dyDescent="0.25">
      <c r="A7" s="9"/>
      <c r="B7" s="28" t="s">
        <v>2</v>
      </c>
      <c r="C7" s="23">
        <v>27</v>
      </c>
      <c r="D7" s="24">
        <v>14</v>
      </c>
      <c r="E7" s="24">
        <v>17</v>
      </c>
      <c r="F7" s="24">
        <f>SUM(C7:E7)</f>
        <v>58</v>
      </c>
      <c r="G7" s="25">
        <v>377975</v>
      </c>
      <c r="H7" s="26">
        <v>126176770</v>
      </c>
      <c r="I7" s="26">
        <f>SUM(H7/G7)</f>
        <v>333.82305708049472</v>
      </c>
      <c r="J7" s="27">
        <f>SUM(H7/F7)</f>
        <v>2175461.5517241377</v>
      </c>
    </row>
    <row r="8" spans="1:10" s="2" customFormat="1" x14ac:dyDescent="0.25">
      <c r="A8" s="9"/>
      <c r="B8" s="18">
        <v>4</v>
      </c>
      <c r="C8" s="23"/>
      <c r="D8" s="24"/>
      <c r="E8" s="24"/>
      <c r="F8" s="24"/>
      <c r="G8" s="25"/>
      <c r="H8" s="26"/>
      <c r="I8" s="26"/>
      <c r="J8" s="27"/>
    </row>
    <row r="9" spans="1:10" s="2" customFormat="1" x14ac:dyDescent="0.25">
      <c r="A9" s="9"/>
      <c r="B9" s="29" t="s">
        <v>3</v>
      </c>
      <c r="C9" s="23">
        <v>22</v>
      </c>
      <c r="D9" s="24">
        <v>21</v>
      </c>
      <c r="E9" s="24">
        <v>22</v>
      </c>
      <c r="F9" s="24">
        <f>SUM(C9:E9)</f>
        <v>65</v>
      </c>
      <c r="G9" s="25">
        <v>229850</v>
      </c>
      <c r="H9" s="26">
        <v>66766710</v>
      </c>
      <c r="I9" s="26">
        <f>SUM(H9/G9)</f>
        <v>290.47948662170984</v>
      </c>
      <c r="J9" s="27">
        <f>SUM(H9/F9)</f>
        <v>1027180.1538461539</v>
      </c>
    </row>
    <row r="10" spans="1:10" s="2" customFormat="1" x14ac:dyDescent="0.25">
      <c r="A10" s="9"/>
      <c r="B10" s="18">
        <v>5</v>
      </c>
      <c r="C10" s="23"/>
      <c r="D10" s="24"/>
      <c r="E10" s="24"/>
      <c r="F10" s="24"/>
      <c r="G10" s="25"/>
      <c r="H10" s="26"/>
      <c r="I10" s="26"/>
      <c r="J10" s="27"/>
    </row>
    <row r="11" spans="1:10" s="2" customFormat="1" x14ac:dyDescent="0.25">
      <c r="A11" s="9"/>
      <c r="B11" s="28" t="s">
        <v>91</v>
      </c>
      <c r="C11" s="23">
        <v>20</v>
      </c>
      <c r="D11" s="24">
        <v>28</v>
      </c>
      <c r="E11" s="24">
        <v>23</v>
      </c>
      <c r="F11" s="24">
        <f>SUM(C11:E11)</f>
        <v>71</v>
      </c>
      <c r="G11" s="25">
        <v>17130000</v>
      </c>
      <c r="H11" s="26">
        <v>145982840</v>
      </c>
      <c r="I11" s="26">
        <f>SUM(H11/G11)</f>
        <v>8.5220572095738465</v>
      </c>
      <c r="J11" s="27">
        <f>SUM(H11/F11)</f>
        <v>2056096.338028169</v>
      </c>
    </row>
    <row r="12" spans="1:10" s="2" customFormat="1" x14ac:dyDescent="0.25">
      <c r="A12" s="9"/>
      <c r="B12" s="18">
        <v>6</v>
      </c>
      <c r="C12" s="23"/>
      <c r="D12" s="24"/>
      <c r="E12" s="24"/>
      <c r="F12" s="24"/>
      <c r="G12" s="25"/>
      <c r="H12" s="26"/>
      <c r="I12" s="26"/>
      <c r="J12" s="27"/>
    </row>
    <row r="13" spans="1:10" s="2" customFormat="1" x14ac:dyDescent="0.25">
      <c r="A13" s="9"/>
      <c r="B13" s="30" t="s">
        <v>4</v>
      </c>
      <c r="C13" s="23">
        <v>17</v>
      </c>
      <c r="D13" s="24">
        <v>7</v>
      </c>
      <c r="E13" s="24">
        <v>22</v>
      </c>
      <c r="F13" s="24">
        <f>SUM(C13:E13)</f>
        <v>46</v>
      </c>
      <c r="G13" s="25">
        <v>7688287</v>
      </c>
      <c r="H13" s="26">
        <v>25197700</v>
      </c>
      <c r="I13" s="26">
        <f>SUM(H13/G13)</f>
        <v>3.2774140715610645</v>
      </c>
      <c r="J13" s="27">
        <f>SUM(H13/F13)</f>
        <v>547776.08695652173</v>
      </c>
    </row>
    <row r="14" spans="1:10" s="2" customFormat="1" x14ac:dyDescent="0.25">
      <c r="A14" s="9"/>
      <c r="B14" s="18">
        <v>7</v>
      </c>
      <c r="C14" s="23"/>
      <c r="D14" s="24"/>
      <c r="E14" s="24"/>
      <c r="F14" s="24"/>
      <c r="G14" s="25"/>
      <c r="H14" s="26"/>
      <c r="I14" s="26"/>
      <c r="J14" s="27"/>
    </row>
    <row r="15" spans="1:10" s="2" customFormat="1" x14ac:dyDescent="0.25">
      <c r="A15" s="9"/>
      <c r="B15" s="29" t="s">
        <v>7</v>
      </c>
      <c r="C15" s="23">
        <v>10</v>
      </c>
      <c r="D15" s="24">
        <v>12</v>
      </c>
      <c r="E15" s="24">
        <v>14</v>
      </c>
      <c r="F15" s="24">
        <f>SUM(C15:E15)</f>
        <v>36</v>
      </c>
      <c r="G15" s="25">
        <v>41543</v>
      </c>
      <c r="H15" s="26">
        <v>17550654</v>
      </c>
      <c r="I15" s="26">
        <f>SUM(H15/G15)</f>
        <v>422.46958573044799</v>
      </c>
      <c r="J15" s="27">
        <f>SUM(H15/F15)</f>
        <v>487518.16666666669</v>
      </c>
    </row>
    <row r="16" spans="1:10" s="2" customFormat="1" x14ac:dyDescent="0.25">
      <c r="A16" s="9"/>
      <c r="B16" s="18">
        <v>8</v>
      </c>
      <c r="C16" s="23"/>
      <c r="D16" s="24"/>
      <c r="E16" s="24"/>
      <c r="F16" s="24"/>
      <c r="G16" s="25"/>
      <c r="H16" s="26"/>
      <c r="I16" s="26"/>
      <c r="J16" s="27"/>
    </row>
    <row r="17" spans="1:10" x14ac:dyDescent="0.25">
      <c r="B17" s="29" t="s">
        <v>8</v>
      </c>
      <c r="C17" s="31">
        <v>10</v>
      </c>
      <c r="D17" s="32">
        <v>12</v>
      </c>
      <c r="E17" s="32">
        <v>11</v>
      </c>
      <c r="F17" s="24">
        <f>SUM(C17:E17)</f>
        <v>33</v>
      </c>
      <c r="G17" s="25">
        <v>675417</v>
      </c>
      <c r="H17" s="26">
        <v>68303204</v>
      </c>
      <c r="I17" s="26">
        <f>SUM(H17/G17)</f>
        <v>101.12745755585068</v>
      </c>
      <c r="J17" s="27">
        <f>SUM(H17/F17)</f>
        <v>2069794.0606060605</v>
      </c>
    </row>
    <row r="18" spans="1:10" s="2" customFormat="1" x14ac:dyDescent="0.25">
      <c r="A18" s="9"/>
      <c r="B18" s="18">
        <v>9</v>
      </c>
      <c r="C18" s="23"/>
      <c r="D18" s="24"/>
      <c r="E18" s="24"/>
      <c r="F18" s="24"/>
      <c r="G18" s="25"/>
      <c r="H18" s="26"/>
      <c r="I18" s="26"/>
      <c r="J18" s="27"/>
    </row>
    <row r="19" spans="1:10" s="2" customFormat="1" x14ac:dyDescent="0.25">
      <c r="A19" s="9"/>
      <c r="B19" s="29" t="s">
        <v>5</v>
      </c>
      <c r="C19" s="23">
        <v>10</v>
      </c>
      <c r="D19" s="24">
        <v>11</v>
      </c>
      <c r="E19" s="24">
        <v>16</v>
      </c>
      <c r="F19" s="24">
        <f>SUM(C19:E19)</f>
        <v>37</v>
      </c>
      <c r="G19" s="25">
        <v>357582</v>
      </c>
      <c r="H19" s="26">
        <v>83020000</v>
      </c>
      <c r="I19" s="26">
        <f>SUM(H19/G19)</f>
        <v>232.17052312476579</v>
      </c>
      <c r="J19" s="27">
        <f>SUM(H19/F19)</f>
        <v>2243783.7837837837</v>
      </c>
    </row>
    <row r="20" spans="1:10" s="2" customFormat="1" x14ac:dyDescent="0.25">
      <c r="A20" s="9"/>
      <c r="B20" s="18">
        <v>10</v>
      </c>
      <c r="C20" s="23"/>
      <c r="D20" s="24"/>
      <c r="E20" s="24"/>
      <c r="F20" s="24"/>
      <c r="G20" s="25"/>
      <c r="H20" s="26"/>
      <c r="I20" s="26"/>
      <c r="J20" s="27"/>
    </row>
    <row r="21" spans="1:10" s="2" customFormat="1" x14ac:dyDescent="0.25">
      <c r="A21" s="9"/>
      <c r="B21" s="29" t="s">
        <v>6</v>
      </c>
      <c r="C21" s="23">
        <v>10</v>
      </c>
      <c r="D21" s="24">
        <v>10</v>
      </c>
      <c r="E21" s="24">
        <v>20</v>
      </c>
      <c r="F21" s="24">
        <f>SUM(C21:E21)</f>
        <v>40</v>
      </c>
      <c r="G21" s="25">
        <v>302068</v>
      </c>
      <c r="H21" s="26">
        <v>59257566</v>
      </c>
      <c r="I21" s="26">
        <f>SUM(H21/G21)</f>
        <v>196.17293457102375</v>
      </c>
      <c r="J21" s="27">
        <f>SUM(H21/F21)</f>
        <v>1481439.15</v>
      </c>
    </row>
    <row r="22" spans="1:10" s="2" customFormat="1" x14ac:dyDescent="0.25">
      <c r="A22" s="9"/>
      <c r="B22" s="18">
        <v>11</v>
      </c>
      <c r="C22" s="23"/>
      <c r="D22" s="24"/>
      <c r="E22" s="24"/>
      <c r="F22" s="24"/>
      <c r="G22" s="25"/>
      <c r="H22" s="26"/>
      <c r="I22" s="26"/>
      <c r="J22" s="27"/>
    </row>
    <row r="23" spans="1:10" x14ac:dyDescent="0.25">
      <c r="B23" s="22" t="s">
        <v>13</v>
      </c>
      <c r="C23" s="31">
        <v>7</v>
      </c>
      <c r="D23" s="32">
        <v>6</v>
      </c>
      <c r="E23" s="32">
        <v>11</v>
      </c>
      <c r="F23" s="24">
        <f>SUM(C23:E23)</f>
        <v>24</v>
      </c>
      <c r="G23" s="25">
        <v>9897170</v>
      </c>
      <c r="H23" s="26">
        <v>37476732</v>
      </c>
      <c r="I23" s="26">
        <f>SUM(H23/G23)</f>
        <v>3.7866109200912987</v>
      </c>
      <c r="J23" s="27">
        <f>SUM(H23/F23)</f>
        <v>1561530.5</v>
      </c>
    </row>
    <row r="24" spans="1:10" s="2" customFormat="1" x14ac:dyDescent="0.25">
      <c r="A24" s="9"/>
      <c r="B24" s="18">
        <v>12</v>
      </c>
      <c r="C24" s="23"/>
      <c r="D24" s="24"/>
      <c r="E24" s="24"/>
      <c r="F24" s="24"/>
      <c r="G24" s="25"/>
      <c r="H24" s="26"/>
      <c r="I24" s="26"/>
      <c r="J24" s="27"/>
    </row>
    <row r="25" spans="1:10" x14ac:dyDescent="0.25">
      <c r="B25" s="33" t="s">
        <v>14</v>
      </c>
      <c r="C25" s="31">
        <v>7</v>
      </c>
      <c r="D25" s="32">
        <v>6</v>
      </c>
      <c r="E25" s="32">
        <v>8</v>
      </c>
      <c r="F25" s="24">
        <f>SUM(C25:E25)</f>
        <v>21</v>
      </c>
      <c r="G25" s="25">
        <v>8514887</v>
      </c>
      <c r="H25" s="26">
        <v>213724704</v>
      </c>
      <c r="I25" s="26">
        <f>SUM(H25/G25)</f>
        <v>25.100122174257862</v>
      </c>
      <c r="J25" s="27">
        <f>SUM(H25/F25)</f>
        <v>10177366.857142856</v>
      </c>
    </row>
    <row r="26" spans="1:10" x14ac:dyDescent="0.25">
      <c r="B26" s="18">
        <v>13</v>
      </c>
      <c r="C26" s="23"/>
      <c r="D26" s="24"/>
      <c r="E26" s="24"/>
      <c r="F26" s="24"/>
      <c r="G26" s="25"/>
      <c r="H26" s="26"/>
      <c r="I26" s="26"/>
      <c r="J26" s="27"/>
    </row>
    <row r="27" spans="1:10" x14ac:dyDescent="0.25">
      <c r="B27" s="30" t="s">
        <v>9</v>
      </c>
      <c r="C27" s="31">
        <v>7</v>
      </c>
      <c r="D27" s="32">
        <v>6</v>
      </c>
      <c r="E27" s="32">
        <v>7</v>
      </c>
      <c r="F27" s="24">
        <f>SUM(C27:E27)</f>
        <v>20</v>
      </c>
      <c r="G27" s="25">
        <v>26770</v>
      </c>
      <c r="H27" s="26">
        <v>4933562</v>
      </c>
      <c r="I27" s="26">
        <f>SUM(H27/G27)</f>
        <v>184.29443406798654</v>
      </c>
      <c r="J27" s="27">
        <f>SUM(H27/F27)</f>
        <v>246678.1</v>
      </c>
    </row>
    <row r="28" spans="1:10" x14ac:dyDescent="0.25">
      <c r="B28" s="18">
        <v>14</v>
      </c>
      <c r="C28" s="31"/>
      <c r="D28" s="32"/>
      <c r="E28" s="32"/>
      <c r="F28" s="32"/>
      <c r="G28" s="25"/>
      <c r="H28" s="26"/>
      <c r="I28" s="26"/>
      <c r="J28" s="27"/>
    </row>
    <row r="29" spans="1:10" x14ac:dyDescent="0.25">
      <c r="B29" s="33" t="s">
        <v>11</v>
      </c>
      <c r="C29" s="31">
        <v>7</v>
      </c>
      <c r="D29" s="32">
        <v>3</v>
      </c>
      <c r="E29" s="32">
        <v>5</v>
      </c>
      <c r="F29" s="24">
        <f>SUM(C29:E29)</f>
        <v>15</v>
      </c>
      <c r="G29" s="25">
        <v>109884</v>
      </c>
      <c r="H29" s="26">
        <v>11353849</v>
      </c>
      <c r="I29" s="26">
        <f>SUM(H29/G29)</f>
        <v>103.3257708128572</v>
      </c>
      <c r="J29" s="27">
        <f>SUM(H29/F29)</f>
        <v>756923.26666666672</v>
      </c>
    </row>
    <row r="30" spans="1:10" x14ac:dyDescent="0.25">
      <c r="B30" s="18">
        <v>15</v>
      </c>
      <c r="C30" s="31"/>
      <c r="D30" s="32"/>
      <c r="E30" s="32"/>
      <c r="F30" s="32"/>
      <c r="G30" s="25"/>
      <c r="H30" s="26"/>
      <c r="I30" s="26"/>
      <c r="J30" s="27"/>
    </row>
    <row r="31" spans="1:10" x14ac:dyDescent="0.25">
      <c r="B31" s="29" t="s">
        <v>12</v>
      </c>
      <c r="C31" s="31">
        <v>6</v>
      </c>
      <c r="D31" s="32">
        <v>7</v>
      </c>
      <c r="E31" s="32">
        <v>7</v>
      </c>
      <c r="F31" s="24">
        <f>SUM(C31:E31)</f>
        <v>20</v>
      </c>
      <c r="G31" s="25">
        <v>93030</v>
      </c>
      <c r="H31" s="26">
        <v>1759497</v>
      </c>
      <c r="I31" s="26">
        <f>SUM(H31/G31)</f>
        <v>18.913221541438247</v>
      </c>
      <c r="J31" s="27">
        <f>SUM(H31/F31)</f>
        <v>87974.85</v>
      </c>
    </row>
    <row r="32" spans="1:10" x14ac:dyDescent="0.25">
      <c r="B32" s="18">
        <v>16</v>
      </c>
      <c r="C32" s="31"/>
      <c r="D32" s="32"/>
      <c r="E32" s="32"/>
      <c r="F32" s="32"/>
      <c r="G32" s="25"/>
      <c r="H32" s="26"/>
      <c r="I32" s="26"/>
      <c r="J32" s="27"/>
    </row>
    <row r="33" spans="2:10" x14ac:dyDescent="0.25">
      <c r="B33" s="28" t="s">
        <v>10</v>
      </c>
      <c r="C33" s="31">
        <v>6</v>
      </c>
      <c r="D33" s="32">
        <v>4</v>
      </c>
      <c r="E33" s="32">
        <v>10</v>
      </c>
      <c r="F33" s="24">
        <f>SUM(C33:E33)</f>
        <v>20</v>
      </c>
      <c r="G33" s="25">
        <v>100210</v>
      </c>
      <c r="H33" s="26">
        <v>51304373</v>
      </c>
      <c r="I33" s="26">
        <f>SUM(H33/G33)</f>
        <v>511.96859594850815</v>
      </c>
      <c r="J33" s="27">
        <f>SUM(H33/F33)</f>
        <v>2565218.65</v>
      </c>
    </row>
    <row r="34" spans="2:10" x14ac:dyDescent="0.25">
      <c r="B34" s="18">
        <v>17</v>
      </c>
      <c r="C34" s="31"/>
      <c r="D34" s="32"/>
      <c r="E34" s="32"/>
      <c r="F34" s="32"/>
      <c r="G34" s="25"/>
      <c r="H34" s="26"/>
      <c r="I34" s="26"/>
      <c r="J34" s="27"/>
    </row>
    <row r="35" spans="2:10" x14ac:dyDescent="0.25">
      <c r="B35" s="29" t="s">
        <v>15</v>
      </c>
      <c r="C35" s="31">
        <v>4</v>
      </c>
      <c r="D35" s="32">
        <v>5</v>
      </c>
      <c r="E35" s="32">
        <v>5</v>
      </c>
      <c r="F35" s="24">
        <f>SUM(C35:E35)</f>
        <v>14</v>
      </c>
      <c r="G35" s="25">
        <v>312696</v>
      </c>
      <c r="H35" s="26">
        <v>38470612</v>
      </c>
      <c r="I35" s="26">
        <f>SUM(H35/G35)</f>
        <v>123.02879473993912</v>
      </c>
      <c r="J35" s="27">
        <f>SUM(H35/F35)</f>
        <v>2747900.8571428573</v>
      </c>
    </row>
    <row r="36" spans="2:10" x14ac:dyDescent="0.25">
      <c r="B36" s="18">
        <v>18</v>
      </c>
      <c r="C36" s="31"/>
      <c r="D36" s="32"/>
      <c r="E36" s="32"/>
      <c r="F36" s="32"/>
      <c r="G36" s="25"/>
      <c r="H36" s="26"/>
      <c r="I36" s="26"/>
      <c r="J36" s="27"/>
    </row>
    <row r="37" spans="2:10" x14ac:dyDescent="0.25">
      <c r="B37" s="29" t="s">
        <v>16</v>
      </c>
      <c r="C37" s="31">
        <v>4</v>
      </c>
      <c r="D37" s="32">
        <v>4</v>
      </c>
      <c r="E37" s="32">
        <v>3</v>
      </c>
      <c r="F37" s="24">
        <f>SUM(C37:E37)</f>
        <v>11</v>
      </c>
      <c r="G37" s="25">
        <v>78866</v>
      </c>
      <c r="H37" s="26">
        <v>10553843</v>
      </c>
      <c r="I37" s="26">
        <f>SUM(H37/G37)</f>
        <v>133.81993507975554</v>
      </c>
      <c r="J37" s="27">
        <f>SUM(H37/F37)</f>
        <v>959440.27272727271</v>
      </c>
    </row>
    <row r="38" spans="2:10" x14ac:dyDescent="0.25">
      <c r="B38" s="18">
        <v>19</v>
      </c>
      <c r="C38" s="31"/>
      <c r="D38" s="32"/>
      <c r="E38" s="32"/>
      <c r="F38" s="32"/>
      <c r="G38" s="25"/>
      <c r="H38" s="26"/>
      <c r="I38" s="26"/>
      <c r="J38" s="27"/>
    </row>
    <row r="39" spans="2:10" x14ac:dyDescent="0.25">
      <c r="B39" s="34" t="s">
        <v>38</v>
      </c>
      <c r="C39" s="31">
        <v>4</v>
      </c>
      <c r="D39" s="32">
        <v>4</v>
      </c>
      <c r="E39" s="32">
        <v>2</v>
      </c>
      <c r="F39" s="24">
        <f>SUM(C39:E39)</f>
        <v>10</v>
      </c>
      <c r="G39" s="25">
        <v>582650</v>
      </c>
      <c r="H39" s="26">
        <v>54727751</v>
      </c>
      <c r="I39" s="26">
        <f>SUM(H39/G39)</f>
        <v>93.929032867072863</v>
      </c>
      <c r="J39" s="27">
        <f>SUM(H39/F39)</f>
        <v>5472775.0999999996</v>
      </c>
    </row>
    <row r="40" spans="2:10" x14ac:dyDescent="0.25">
      <c r="B40" s="18">
        <v>20</v>
      </c>
      <c r="C40" s="31"/>
      <c r="D40" s="32"/>
      <c r="E40" s="32"/>
      <c r="F40" s="32"/>
      <c r="G40" s="25"/>
      <c r="H40" s="26"/>
      <c r="I40" s="26"/>
      <c r="J40" s="27"/>
    </row>
    <row r="41" spans="2:10" x14ac:dyDescent="0.25">
      <c r="B41" s="29" t="s">
        <v>27</v>
      </c>
      <c r="C41" s="31">
        <v>4</v>
      </c>
      <c r="D41" s="32">
        <v>2</v>
      </c>
      <c r="E41" s="32">
        <v>2</v>
      </c>
      <c r="F41" s="24">
        <f>SUM(C41:E41)</f>
        <v>8</v>
      </c>
      <c r="G41" s="25">
        <v>385207</v>
      </c>
      <c r="H41" s="26">
        <v>5391369</v>
      </c>
      <c r="I41" s="26">
        <f>SUM(H41/G41)</f>
        <v>13.996030705568694</v>
      </c>
      <c r="J41" s="27">
        <f>SUM(H41/F41)</f>
        <v>673921.125</v>
      </c>
    </row>
    <row r="42" spans="2:10" x14ac:dyDescent="0.25">
      <c r="B42" s="20">
        <v>21</v>
      </c>
      <c r="C42" s="35"/>
      <c r="D42" s="35"/>
      <c r="E42" s="35"/>
      <c r="F42" s="35"/>
      <c r="G42" s="36"/>
      <c r="H42" s="36"/>
      <c r="I42" s="36"/>
      <c r="J42" s="37"/>
    </row>
    <row r="43" spans="2:10" x14ac:dyDescent="0.25">
      <c r="B43" s="33" t="s">
        <v>20</v>
      </c>
      <c r="C43" s="31">
        <v>4</v>
      </c>
      <c r="D43" s="32">
        <v>1</v>
      </c>
      <c r="E43" s="32">
        <v>4</v>
      </c>
      <c r="F43" s="24">
        <f>SUM(C43:E43)</f>
        <v>9</v>
      </c>
      <c r="G43" s="25">
        <v>10991</v>
      </c>
      <c r="H43" s="26">
        <v>2990561</v>
      </c>
      <c r="I43" s="26">
        <f>SUM(H43/G43)</f>
        <v>272.09180238376854</v>
      </c>
      <c r="J43" s="27">
        <f>SUM(H43/F43)</f>
        <v>332284.55555555556</v>
      </c>
    </row>
    <row r="44" spans="2:10" x14ac:dyDescent="0.25">
      <c r="B44" s="18">
        <v>22</v>
      </c>
      <c r="C44" s="31"/>
      <c r="D44" s="32"/>
      <c r="E44" s="32"/>
      <c r="F44" s="32"/>
      <c r="G44" s="25"/>
      <c r="H44" s="26"/>
      <c r="I44" s="26"/>
      <c r="J44" s="27"/>
    </row>
    <row r="45" spans="2:10" x14ac:dyDescent="0.25">
      <c r="B45" s="29" t="s">
        <v>18</v>
      </c>
      <c r="C45" s="31">
        <v>3</v>
      </c>
      <c r="D45" s="32">
        <v>8</v>
      </c>
      <c r="E45" s="32">
        <v>6</v>
      </c>
      <c r="F45" s="24">
        <f>SUM(C45:E45)</f>
        <v>17</v>
      </c>
      <c r="G45" s="25">
        <v>504645</v>
      </c>
      <c r="H45" s="26">
        <v>46769864</v>
      </c>
      <c r="I45" s="26">
        <f>SUM(H45/G45)</f>
        <v>92.678742482339075</v>
      </c>
      <c r="J45" s="27">
        <f>SUM(H45/F45)</f>
        <v>2751168.4705882352</v>
      </c>
    </row>
    <row r="46" spans="2:10" x14ac:dyDescent="0.25">
      <c r="B46" s="18">
        <v>23</v>
      </c>
      <c r="C46" s="31"/>
      <c r="D46" s="32"/>
      <c r="E46" s="32"/>
      <c r="F46" s="32"/>
      <c r="G46" s="25"/>
      <c r="H46" s="26"/>
      <c r="I46" s="26"/>
      <c r="J46" s="27"/>
    </row>
    <row r="47" spans="2:10" x14ac:dyDescent="0.25">
      <c r="B47" s="29" t="s">
        <v>22</v>
      </c>
      <c r="C47" s="31">
        <v>3</v>
      </c>
      <c r="D47" s="32">
        <v>6</v>
      </c>
      <c r="E47" s="32">
        <v>0</v>
      </c>
      <c r="F47" s="24">
        <f>SUM(C47:E47)</f>
        <v>9</v>
      </c>
      <c r="G47" s="25">
        <v>450295</v>
      </c>
      <c r="H47" s="26">
        <v>10302984</v>
      </c>
      <c r="I47" s="26">
        <f>SUM(H47/G47)</f>
        <v>22.880520547640991</v>
      </c>
      <c r="J47" s="27">
        <f>SUM(H47/F47)</f>
        <v>1144776</v>
      </c>
    </row>
    <row r="48" spans="2:10" x14ac:dyDescent="0.25">
      <c r="B48" s="18">
        <v>24</v>
      </c>
      <c r="C48" s="31"/>
      <c r="D48" s="32"/>
      <c r="E48" s="32"/>
      <c r="F48" s="32"/>
      <c r="G48" s="25"/>
      <c r="H48" s="26"/>
      <c r="I48" s="26"/>
      <c r="J48" s="27"/>
    </row>
    <row r="49" spans="2:10" x14ac:dyDescent="0.25">
      <c r="B49" s="29" t="s">
        <v>17</v>
      </c>
      <c r="C49" s="31">
        <v>3</v>
      </c>
      <c r="D49" s="32">
        <v>4</v>
      </c>
      <c r="E49" s="32">
        <v>6</v>
      </c>
      <c r="F49" s="24">
        <f>SUM(C49:E49)</f>
        <v>13</v>
      </c>
      <c r="G49" s="25">
        <v>41285</v>
      </c>
      <c r="H49" s="26">
        <v>8530100</v>
      </c>
      <c r="I49" s="26">
        <f>SUM(H49/G49)</f>
        <v>206.6149933389851</v>
      </c>
      <c r="J49" s="27">
        <f>SUM(H49/F49)</f>
        <v>656161.5384615385</v>
      </c>
    </row>
    <row r="50" spans="2:10" x14ac:dyDescent="0.25">
      <c r="B50" s="18">
        <v>25</v>
      </c>
      <c r="C50" s="31"/>
      <c r="D50" s="32"/>
      <c r="E50" s="32"/>
      <c r="F50" s="32"/>
      <c r="G50" s="25"/>
      <c r="H50" s="26"/>
      <c r="I50" s="26"/>
      <c r="J50" s="27"/>
    </row>
    <row r="51" spans="2:10" x14ac:dyDescent="0.25">
      <c r="B51" s="29" t="s">
        <v>25</v>
      </c>
      <c r="C51" s="31">
        <v>3</v>
      </c>
      <c r="D51" s="32">
        <v>4</v>
      </c>
      <c r="E51" s="32">
        <v>4</v>
      </c>
      <c r="F51" s="24">
        <f>SUM(C51:E51)</f>
        <v>11</v>
      </c>
      <c r="G51" s="25">
        <v>43094</v>
      </c>
      <c r="H51" s="26">
        <v>5787190</v>
      </c>
      <c r="I51" s="26">
        <f>SUM(H51/G51)</f>
        <v>134.29224486007334</v>
      </c>
      <c r="J51" s="27">
        <f>SUM(H51/F51)</f>
        <v>526108.18181818177</v>
      </c>
    </row>
    <row r="52" spans="2:10" x14ac:dyDescent="0.25">
      <c r="B52" s="18">
        <v>26</v>
      </c>
      <c r="C52" s="31"/>
      <c r="D52" s="32"/>
      <c r="E52" s="32"/>
      <c r="F52" s="32"/>
      <c r="G52" s="25"/>
      <c r="H52" s="26"/>
      <c r="I52" s="26"/>
      <c r="J52" s="27"/>
    </row>
    <row r="53" spans="2:10" x14ac:dyDescent="0.25">
      <c r="B53" s="29" t="s">
        <v>19</v>
      </c>
      <c r="C53" s="31">
        <v>3</v>
      </c>
      <c r="D53" s="32">
        <v>3</v>
      </c>
      <c r="E53" s="32">
        <v>2</v>
      </c>
      <c r="F53" s="24">
        <f>SUM(C53:E53)</f>
        <v>8</v>
      </c>
      <c r="G53" s="25">
        <v>56594</v>
      </c>
      <c r="H53" s="26">
        <v>4076246</v>
      </c>
      <c r="I53" s="26">
        <f>SUM(H53/G53)</f>
        <v>72.02611584266883</v>
      </c>
      <c r="J53" s="27">
        <f>SUM(H53/F53)</f>
        <v>509530.75</v>
      </c>
    </row>
    <row r="54" spans="2:10" x14ac:dyDescent="0.25">
      <c r="B54" s="18">
        <v>27</v>
      </c>
      <c r="C54" s="31"/>
      <c r="D54" s="32"/>
      <c r="E54" s="32"/>
      <c r="F54" s="32"/>
      <c r="G54" s="25"/>
      <c r="H54" s="26"/>
      <c r="I54" s="26"/>
      <c r="J54" s="27"/>
    </row>
    <row r="55" spans="2:10" x14ac:dyDescent="0.25">
      <c r="B55" s="38" t="s">
        <v>26</v>
      </c>
      <c r="C55" s="31">
        <v>2</v>
      </c>
      <c r="D55" s="32">
        <v>2</v>
      </c>
      <c r="E55" s="32">
        <v>1</v>
      </c>
      <c r="F55" s="24">
        <f>SUM(C55:E55)</f>
        <v>5</v>
      </c>
      <c r="G55" s="25">
        <v>1648195</v>
      </c>
      <c r="H55" s="26">
        <v>84820190</v>
      </c>
      <c r="I55" s="26">
        <f>SUM(H55/G55)</f>
        <v>51.462472583644534</v>
      </c>
      <c r="J55" s="27">
        <f>SUM(H55/F55)</f>
        <v>16964038</v>
      </c>
    </row>
    <row r="56" spans="2:10" x14ac:dyDescent="0.25">
      <c r="B56" s="18">
        <v>28</v>
      </c>
      <c r="C56" s="31"/>
      <c r="D56" s="32"/>
      <c r="E56" s="32"/>
      <c r="F56" s="32"/>
      <c r="G56" s="25"/>
      <c r="H56" s="26"/>
      <c r="I56" s="26"/>
      <c r="J56" s="27"/>
    </row>
    <row r="57" spans="2:10" x14ac:dyDescent="0.25">
      <c r="B57" s="29" t="s">
        <v>43</v>
      </c>
      <c r="C57" s="31">
        <v>3</v>
      </c>
      <c r="D57" s="32">
        <v>1</v>
      </c>
      <c r="E57" s="32">
        <v>5</v>
      </c>
      <c r="F57" s="24">
        <f>SUM(C57:E57)</f>
        <v>9</v>
      </c>
      <c r="G57" s="25">
        <v>88361</v>
      </c>
      <c r="H57" s="26">
        <v>7001444</v>
      </c>
      <c r="I57" s="26">
        <f>SUM(H57/G57)</f>
        <v>79.236812620952676</v>
      </c>
      <c r="J57" s="27">
        <f>SUM(H57/F57)</f>
        <v>777938.22222222225</v>
      </c>
    </row>
    <row r="58" spans="2:10" x14ac:dyDescent="0.25">
      <c r="B58" s="18">
        <v>29</v>
      </c>
      <c r="C58" s="31"/>
      <c r="D58" s="32"/>
      <c r="E58" s="32"/>
      <c r="F58" s="32"/>
      <c r="G58" s="25"/>
      <c r="H58" s="26"/>
      <c r="I58" s="26"/>
      <c r="J58" s="27"/>
    </row>
    <row r="59" spans="2:10" x14ac:dyDescent="0.25">
      <c r="B59" s="29" t="s">
        <v>21</v>
      </c>
      <c r="C59" s="31">
        <v>3</v>
      </c>
      <c r="D59" s="32">
        <v>1</v>
      </c>
      <c r="E59" s="32">
        <v>3</v>
      </c>
      <c r="F59" s="24">
        <f>SUM(C59:E59)</f>
        <v>7</v>
      </c>
      <c r="G59" s="25">
        <v>30536</v>
      </c>
      <c r="H59" s="26">
        <v>11550039</v>
      </c>
      <c r="I59" s="26">
        <f>SUM(H59/G59)</f>
        <v>378.24335210898613</v>
      </c>
      <c r="J59" s="27">
        <f>SUM(H59/F59)</f>
        <v>1650005.5714285714</v>
      </c>
    </row>
    <row r="60" spans="2:10" x14ac:dyDescent="0.25">
      <c r="B60" s="18">
        <v>30</v>
      </c>
      <c r="C60" s="31"/>
      <c r="D60" s="32"/>
      <c r="E60" s="32"/>
      <c r="F60" s="32"/>
      <c r="G60" s="25"/>
      <c r="H60" s="26"/>
      <c r="I60" s="26"/>
      <c r="J60" s="27"/>
    </row>
    <row r="61" spans="2:10" x14ac:dyDescent="0.25">
      <c r="B61" s="29" t="s">
        <v>45</v>
      </c>
      <c r="C61" s="31">
        <v>3</v>
      </c>
      <c r="D61" s="32">
        <v>1</v>
      </c>
      <c r="E61" s="32">
        <v>2</v>
      </c>
      <c r="F61" s="24">
        <f>SUM(C61:E61)</f>
        <v>6</v>
      </c>
      <c r="G61" s="25">
        <v>110994</v>
      </c>
      <c r="H61" s="26">
        <v>6981981</v>
      </c>
      <c r="I61" s="26">
        <f>SUM(H61/G61)</f>
        <v>62.904129952970429</v>
      </c>
      <c r="J61" s="27">
        <f>SUM(H61/F61)</f>
        <v>1163663.5</v>
      </c>
    </row>
    <row r="62" spans="2:10" x14ac:dyDescent="0.25">
      <c r="B62" s="18">
        <v>31</v>
      </c>
      <c r="C62" s="31"/>
      <c r="D62" s="32"/>
      <c r="E62" s="32"/>
      <c r="F62" s="32"/>
      <c r="G62" s="25"/>
      <c r="H62" s="26"/>
      <c r="I62" s="26"/>
      <c r="J62" s="27"/>
    </row>
    <row r="63" spans="2:10" x14ac:dyDescent="0.25">
      <c r="B63" s="29" t="s">
        <v>28</v>
      </c>
      <c r="C63" s="31">
        <v>3</v>
      </c>
      <c r="D63" s="32">
        <v>1</v>
      </c>
      <c r="E63" s="32">
        <v>1</v>
      </c>
      <c r="F63" s="24">
        <f>SUM(C63:E63)</f>
        <v>5</v>
      </c>
      <c r="G63" s="25">
        <v>20273</v>
      </c>
      <c r="H63" s="26">
        <v>2111461</v>
      </c>
      <c r="I63" s="26">
        <f>SUM(H63/G63)</f>
        <v>104.15138361367336</v>
      </c>
      <c r="J63" s="27">
        <f>SUM(H63/F63)</f>
        <v>422292.2</v>
      </c>
    </row>
    <row r="64" spans="2:10" x14ac:dyDescent="0.25">
      <c r="B64" s="20">
        <v>32</v>
      </c>
      <c r="C64" s="35"/>
      <c r="D64" s="35"/>
      <c r="E64" s="35"/>
      <c r="F64" s="35"/>
      <c r="G64" s="36"/>
      <c r="H64" s="36"/>
      <c r="I64" s="36"/>
      <c r="J64" s="37"/>
    </row>
    <row r="65" spans="2:10" x14ac:dyDescent="0.25">
      <c r="B65" s="28" t="s">
        <v>31</v>
      </c>
      <c r="C65" s="31">
        <v>3</v>
      </c>
      <c r="D65" s="32">
        <v>0</v>
      </c>
      <c r="E65" s="32">
        <v>2</v>
      </c>
      <c r="F65" s="24">
        <f>SUM(C65:E65)</f>
        <v>5</v>
      </c>
      <c r="G65" s="25">
        <v>447400</v>
      </c>
      <c r="H65" s="26">
        <v>27444702</v>
      </c>
      <c r="I65" s="26">
        <f>SUM(H65/G65)</f>
        <v>61.342650871703171</v>
      </c>
      <c r="J65" s="27">
        <f>SUM(H65/F65)</f>
        <v>5488940.4000000004</v>
      </c>
    </row>
    <row r="66" spans="2:10" x14ac:dyDescent="0.25">
      <c r="B66" s="20">
        <v>33</v>
      </c>
      <c r="C66" s="35"/>
      <c r="D66" s="35"/>
      <c r="E66" s="35"/>
      <c r="F66" s="35"/>
      <c r="G66" s="36"/>
      <c r="H66" s="36"/>
      <c r="I66" s="36"/>
      <c r="J66" s="37"/>
    </row>
    <row r="67" spans="2:10" x14ac:dyDescent="0.25">
      <c r="B67" s="29" t="s">
        <v>24</v>
      </c>
      <c r="C67" s="31">
        <v>2</v>
      </c>
      <c r="D67" s="32">
        <v>5</v>
      </c>
      <c r="E67" s="32">
        <v>1</v>
      </c>
      <c r="F67" s="24">
        <f>SUM(C67:E67)</f>
        <v>8</v>
      </c>
      <c r="G67" s="25">
        <v>69700</v>
      </c>
      <c r="H67" s="26">
        <v>3729635</v>
      </c>
      <c r="I67" s="26">
        <f>SUM(H67/G67)</f>
        <v>53.509827833572452</v>
      </c>
      <c r="J67" s="27">
        <f>SUM(H67/F67)</f>
        <v>466204.375</v>
      </c>
    </row>
    <row r="68" spans="2:10" x14ac:dyDescent="0.25">
      <c r="B68" s="20">
        <v>34</v>
      </c>
      <c r="C68" s="35"/>
      <c r="D68" s="35"/>
      <c r="E68" s="35"/>
      <c r="F68" s="35"/>
      <c r="G68" s="36"/>
      <c r="H68" s="36"/>
      <c r="I68" s="36"/>
      <c r="J68" s="37"/>
    </row>
    <row r="69" spans="2:10" x14ac:dyDescent="0.25">
      <c r="B69" s="28" t="s">
        <v>23</v>
      </c>
      <c r="C69" s="31">
        <v>2</v>
      </c>
      <c r="D69" s="32">
        <v>4</v>
      </c>
      <c r="E69" s="32">
        <v>6</v>
      </c>
      <c r="F69" s="24">
        <f>SUM(C69:E69)</f>
        <v>12</v>
      </c>
      <c r="G69" s="25">
        <v>217</v>
      </c>
      <c r="H69" s="26">
        <v>2581006</v>
      </c>
      <c r="I69" s="26">
        <f>SUM(H69/G69)</f>
        <v>11894.036866359447</v>
      </c>
      <c r="J69" s="27">
        <f>SUM(H69/F69)</f>
        <v>215083.83333333334</v>
      </c>
    </row>
    <row r="70" spans="2:10" x14ac:dyDescent="0.25">
      <c r="B70" s="19">
        <v>35</v>
      </c>
      <c r="C70" s="35"/>
      <c r="D70" s="35"/>
      <c r="E70" s="35"/>
      <c r="F70" s="35"/>
      <c r="G70" s="36"/>
      <c r="H70" s="36"/>
      <c r="I70" s="36"/>
      <c r="J70" s="37"/>
    </row>
    <row r="71" spans="2:10" x14ac:dyDescent="0.25">
      <c r="B71" s="29" t="s">
        <v>42</v>
      </c>
      <c r="C71" s="31">
        <v>2</v>
      </c>
      <c r="D71" s="32">
        <v>2</v>
      </c>
      <c r="E71" s="32">
        <v>9</v>
      </c>
      <c r="F71" s="24">
        <f>SUM(C71:E71)</f>
        <v>13</v>
      </c>
      <c r="G71" s="25">
        <v>783562</v>
      </c>
      <c r="H71" s="26">
        <v>85037969</v>
      </c>
      <c r="I71" s="26">
        <f>SUM(H71/G71)</f>
        <v>108.52742858893106</v>
      </c>
      <c r="J71" s="27">
        <f>SUM(H71/F71)</f>
        <v>6541382.230769231</v>
      </c>
    </row>
    <row r="72" spans="2:10" x14ac:dyDescent="0.25">
      <c r="B72" s="19">
        <v>36</v>
      </c>
      <c r="C72" s="35"/>
      <c r="D72" s="35"/>
      <c r="E72" s="35"/>
      <c r="F72" s="35"/>
      <c r="G72" s="36"/>
      <c r="H72" s="36"/>
      <c r="I72" s="36"/>
      <c r="J72" s="37"/>
    </row>
    <row r="73" spans="2:10" x14ac:dyDescent="0.25">
      <c r="B73" s="29" t="s">
        <v>30</v>
      </c>
      <c r="C73" s="31">
        <v>2</v>
      </c>
      <c r="D73" s="32">
        <v>1</v>
      </c>
      <c r="E73" s="32">
        <v>1</v>
      </c>
      <c r="F73" s="24">
        <f>SUM(C73:E73)</f>
        <v>4</v>
      </c>
      <c r="G73" s="25">
        <v>131940</v>
      </c>
      <c r="H73" s="26">
        <v>10768477</v>
      </c>
      <c r="I73" s="26">
        <f>SUM(H73/G73)</f>
        <v>81.616469607397306</v>
      </c>
      <c r="J73" s="27">
        <f>SUM(H73/F73)</f>
        <v>2692119.25</v>
      </c>
    </row>
    <row r="74" spans="2:10" x14ac:dyDescent="0.25">
      <c r="B74" s="19">
        <v>36</v>
      </c>
      <c r="C74" s="35"/>
      <c r="D74" s="35"/>
      <c r="E74" s="35"/>
      <c r="F74" s="35"/>
      <c r="G74" s="36"/>
      <c r="H74" s="36"/>
      <c r="I74" s="36"/>
      <c r="J74" s="37"/>
    </row>
    <row r="75" spans="2:10" x14ac:dyDescent="0.25">
      <c r="B75" s="34" t="s">
        <v>50</v>
      </c>
      <c r="C75" s="31">
        <v>2</v>
      </c>
      <c r="D75" s="32">
        <v>1</v>
      </c>
      <c r="E75" s="32">
        <v>1</v>
      </c>
      <c r="F75" s="24">
        <f>SUM(C75:E75)</f>
        <v>4</v>
      </c>
      <c r="G75" s="25">
        <v>241038</v>
      </c>
      <c r="H75" s="26">
        <v>46000001</v>
      </c>
      <c r="I75" s="26">
        <f>SUM(H75/G75)</f>
        <v>190.84128228744015</v>
      </c>
      <c r="J75" s="27">
        <f>SUM(H75/F75)</f>
        <v>11500000.25</v>
      </c>
    </row>
    <row r="76" spans="2:10" x14ac:dyDescent="0.25">
      <c r="B76" s="19">
        <v>38</v>
      </c>
      <c r="C76" s="35"/>
      <c r="D76" s="35"/>
      <c r="E76" s="35"/>
      <c r="F76" s="35"/>
      <c r="G76" s="36"/>
      <c r="H76" s="36"/>
      <c r="I76" s="36"/>
      <c r="J76" s="37"/>
    </row>
    <row r="77" spans="2:10" x14ac:dyDescent="0.25">
      <c r="B77" s="33" t="s">
        <v>29</v>
      </c>
      <c r="C77" s="31">
        <v>2</v>
      </c>
      <c r="D77" s="32">
        <v>1</v>
      </c>
      <c r="E77" s="32">
        <v>0</v>
      </c>
      <c r="F77" s="24">
        <f>SUM(C77:E77)</f>
        <v>3</v>
      </c>
      <c r="G77" s="25">
        <v>283561</v>
      </c>
      <c r="H77" s="26">
        <v>16444634</v>
      </c>
      <c r="I77" s="26">
        <f>SUM(H77/G77)</f>
        <v>57.993285395382301</v>
      </c>
      <c r="J77" s="27">
        <f>SUM(H77/F77)</f>
        <v>5481544.666666667</v>
      </c>
    </row>
    <row r="78" spans="2:10" x14ac:dyDescent="0.25">
      <c r="B78" s="19">
        <v>39</v>
      </c>
      <c r="C78" s="35"/>
      <c r="D78" s="35"/>
      <c r="E78" s="35"/>
      <c r="F78" s="35"/>
      <c r="G78" s="36"/>
      <c r="H78" s="36"/>
      <c r="I78" s="36"/>
      <c r="J78" s="37"/>
    </row>
    <row r="79" spans="2:10" x14ac:dyDescent="0.25">
      <c r="B79" s="29" t="s">
        <v>52</v>
      </c>
      <c r="C79" s="31">
        <v>2</v>
      </c>
      <c r="D79" s="32">
        <v>0</v>
      </c>
      <c r="E79" s="32">
        <v>2</v>
      </c>
      <c r="F79" s="24">
        <f>SUM(C79:E79)</f>
        <v>4</v>
      </c>
      <c r="G79" s="25">
        <v>70273</v>
      </c>
      <c r="H79" s="26">
        <v>4761865</v>
      </c>
      <c r="I79" s="26">
        <f>SUM(H79/G79)</f>
        <v>67.762369615641859</v>
      </c>
      <c r="J79" s="27">
        <f>SUM(H79/F79)</f>
        <v>1190466.25</v>
      </c>
    </row>
    <row r="80" spans="2:10" x14ac:dyDescent="0.25">
      <c r="B80" s="19">
        <v>39</v>
      </c>
      <c r="C80" s="35"/>
      <c r="D80" s="35"/>
      <c r="E80" s="35"/>
      <c r="F80" s="35"/>
      <c r="G80" s="36"/>
      <c r="H80" s="36"/>
      <c r="I80" s="36"/>
      <c r="J80" s="37"/>
    </row>
    <row r="81" spans="2:10" x14ac:dyDescent="0.25">
      <c r="B81" s="28" t="s">
        <v>53</v>
      </c>
      <c r="C81" s="31">
        <v>2</v>
      </c>
      <c r="D81" s="32">
        <v>0</v>
      </c>
      <c r="E81" s="32">
        <v>2</v>
      </c>
      <c r="F81" s="24">
        <f>SUM(C81:E81)</f>
        <v>4</v>
      </c>
      <c r="G81" s="25">
        <v>20770</v>
      </c>
      <c r="H81" s="26">
        <v>8345000</v>
      </c>
      <c r="I81" s="26">
        <f>SUM(H81/G81)</f>
        <v>401.78141550312949</v>
      </c>
      <c r="J81" s="27">
        <f>SUM(H81/F81)</f>
        <v>2086250</v>
      </c>
    </row>
    <row r="82" spans="2:10" x14ac:dyDescent="0.25">
      <c r="B82" s="19">
        <v>41</v>
      </c>
      <c r="C82" s="35"/>
      <c r="D82" s="35"/>
      <c r="E82" s="35"/>
      <c r="F82" s="35"/>
      <c r="G82" s="36"/>
      <c r="H82" s="36"/>
      <c r="I82" s="36"/>
      <c r="J82" s="37"/>
    </row>
    <row r="83" spans="2:10" x14ac:dyDescent="0.25">
      <c r="B83" s="28" t="s">
        <v>33</v>
      </c>
      <c r="C83" s="31">
        <v>2</v>
      </c>
      <c r="D83" s="32">
        <v>0</v>
      </c>
      <c r="E83" s="32">
        <v>1</v>
      </c>
      <c r="F83" s="24">
        <f>SUM(C83:E83)</f>
        <v>3</v>
      </c>
      <c r="G83" s="25">
        <v>11571</v>
      </c>
      <c r="H83" s="26">
        <v>2350000</v>
      </c>
      <c r="I83" s="26">
        <f>SUM(H83/G83)</f>
        <v>203.09394175092905</v>
      </c>
      <c r="J83" s="27">
        <f>SUM(H83/F83)</f>
        <v>783333.33333333337</v>
      </c>
    </row>
    <row r="84" spans="2:10" x14ac:dyDescent="0.25">
      <c r="B84" s="19">
        <v>42</v>
      </c>
      <c r="C84" s="35"/>
      <c r="D84" s="35"/>
      <c r="E84" s="35"/>
      <c r="F84" s="35"/>
      <c r="G84" s="36"/>
      <c r="H84" s="36"/>
      <c r="I84" s="36"/>
      <c r="J84" s="37"/>
    </row>
    <row r="85" spans="2:10" x14ac:dyDescent="0.25">
      <c r="B85" s="33" t="s">
        <v>58</v>
      </c>
      <c r="C85" s="31">
        <v>2</v>
      </c>
      <c r="D85" s="32">
        <v>0</v>
      </c>
      <c r="E85" s="32">
        <v>0</v>
      </c>
      <c r="F85" s="24">
        <f>SUM(C85:E85)</f>
        <v>2</v>
      </c>
      <c r="G85" s="25">
        <v>13943</v>
      </c>
      <c r="H85" s="26">
        <v>388020</v>
      </c>
      <c r="I85" s="26">
        <f>SUM(H85/G85)</f>
        <v>27.829018145305888</v>
      </c>
      <c r="J85" s="27">
        <f>SUM(H85/F85)</f>
        <v>194010</v>
      </c>
    </row>
    <row r="86" spans="2:10" x14ac:dyDescent="0.25">
      <c r="B86" s="18">
        <v>42</v>
      </c>
      <c r="C86" s="31"/>
      <c r="D86" s="32"/>
      <c r="E86" s="32"/>
      <c r="F86" s="24"/>
      <c r="G86" s="25"/>
      <c r="H86" s="26"/>
      <c r="I86" s="26"/>
      <c r="J86" s="27"/>
    </row>
    <row r="87" spans="2:10" x14ac:dyDescent="0.25">
      <c r="B87" s="29" t="s">
        <v>32</v>
      </c>
      <c r="C87" s="31">
        <v>2</v>
      </c>
      <c r="D87" s="32">
        <v>0</v>
      </c>
      <c r="E87" s="32">
        <v>0</v>
      </c>
      <c r="F87" s="24">
        <f>SUM(C87:E87)</f>
        <v>2</v>
      </c>
      <c r="G87" s="25">
        <v>10887</v>
      </c>
      <c r="H87" s="26">
        <v>1809729</v>
      </c>
      <c r="I87" s="26">
        <f>SUM(H87/G87)</f>
        <v>166.22843758611188</v>
      </c>
      <c r="J87" s="27">
        <f>SUM(H87/F87)</f>
        <v>904864.5</v>
      </c>
    </row>
    <row r="88" spans="2:10" x14ac:dyDescent="0.25">
      <c r="B88" s="18">
        <v>44</v>
      </c>
      <c r="C88" s="31"/>
      <c r="D88" s="32"/>
      <c r="E88" s="32"/>
      <c r="F88" s="24"/>
      <c r="G88" s="25"/>
      <c r="H88" s="26"/>
      <c r="I88" s="26"/>
      <c r="J88" s="27"/>
    </row>
    <row r="89" spans="2:10" x14ac:dyDescent="0.25">
      <c r="B89" s="29" t="s">
        <v>34</v>
      </c>
      <c r="C89" s="31">
        <v>1</v>
      </c>
      <c r="D89" s="32">
        <v>6</v>
      </c>
      <c r="E89" s="32">
        <v>12</v>
      </c>
      <c r="F89" s="24">
        <f>SUM(C89:E89)</f>
        <v>19</v>
      </c>
      <c r="G89" s="25">
        <v>603628</v>
      </c>
      <c r="H89" s="26">
        <v>42322028</v>
      </c>
      <c r="I89" s="26">
        <f>SUM(H89/G89)</f>
        <v>70.112764815416114</v>
      </c>
      <c r="J89" s="27">
        <f>SUM(H89/F89)</f>
        <v>2227475.1578947366</v>
      </c>
    </row>
    <row r="90" spans="2:10" x14ac:dyDescent="0.25">
      <c r="B90" s="18">
        <v>45</v>
      </c>
      <c r="C90" s="31"/>
      <c r="D90" s="32"/>
      <c r="E90" s="32"/>
      <c r="F90" s="24"/>
      <c r="G90" s="25"/>
      <c r="H90" s="26"/>
      <c r="I90" s="26"/>
      <c r="J90" s="27"/>
    </row>
    <row r="91" spans="2:10" x14ac:dyDescent="0.25">
      <c r="B91" s="29" t="s">
        <v>47</v>
      </c>
      <c r="C91" s="31">
        <v>1</v>
      </c>
      <c r="D91" s="32">
        <v>3</v>
      </c>
      <c r="E91" s="32">
        <v>3</v>
      </c>
      <c r="F91" s="24">
        <f>SUM(C91:E91)</f>
        <v>7</v>
      </c>
      <c r="G91" s="25">
        <v>207600</v>
      </c>
      <c r="H91" s="26">
        <v>9475174</v>
      </c>
      <c r="I91" s="26">
        <f>SUM(H91/G91)</f>
        <v>45.641493256262045</v>
      </c>
      <c r="J91" s="27">
        <f>SUM(H91/F91)</f>
        <v>1353596.2857142857</v>
      </c>
    </row>
    <row r="92" spans="2:10" x14ac:dyDescent="0.25">
      <c r="B92" s="18">
        <v>46</v>
      </c>
      <c r="C92" s="31"/>
      <c r="D92" s="32"/>
      <c r="E92" s="32"/>
      <c r="F92" s="24"/>
      <c r="G92" s="25"/>
      <c r="H92" s="26"/>
      <c r="I92" s="26"/>
      <c r="J92" s="27"/>
    </row>
    <row r="93" spans="2:10" x14ac:dyDescent="0.25">
      <c r="B93" s="29" t="s">
        <v>35</v>
      </c>
      <c r="C93" s="31">
        <v>1</v>
      </c>
      <c r="D93" s="32">
        <v>3</v>
      </c>
      <c r="E93" s="32">
        <v>0</v>
      </c>
      <c r="F93" s="24">
        <v>4</v>
      </c>
      <c r="G93" s="25">
        <v>238291</v>
      </c>
      <c r="H93" s="26">
        <v>19368000</v>
      </c>
      <c r="I93" s="26">
        <f>SUM(H93/G93)</f>
        <v>81.278772593173898</v>
      </c>
      <c r="J93" s="27">
        <f>SUM(H93/F93)</f>
        <v>4842000</v>
      </c>
    </row>
    <row r="94" spans="2:10" x14ac:dyDescent="0.25">
      <c r="B94" s="18">
        <v>46</v>
      </c>
      <c r="C94" s="31"/>
      <c r="D94" s="32"/>
      <c r="E94" s="32"/>
      <c r="F94" s="24"/>
      <c r="G94" s="25"/>
      <c r="H94" s="26"/>
      <c r="I94" s="26"/>
      <c r="J94" s="27"/>
    </row>
    <row r="95" spans="2:10" x14ac:dyDescent="0.25">
      <c r="B95" s="33" t="s">
        <v>36</v>
      </c>
      <c r="C95" s="31">
        <v>1</v>
      </c>
      <c r="D95" s="32">
        <v>3</v>
      </c>
      <c r="E95" s="32">
        <v>0</v>
      </c>
      <c r="F95" s="24">
        <f>SUM(C95:E95)</f>
        <v>4</v>
      </c>
      <c r="G95" s="25">
        <v>916445</v>
      </c>
      <c r="H95" s="26">
        <v>32816801</v>
      </c>
      <c r="I95" s="26">
        <f>SUM(H95/G95)</f>
        <v>35.808805765757903</v>
      </c>
      <c r="J95" s="27">
        <f>SUM(H95/F95)</f>
        <v>8204200.25</v>
      </c>
    </row>
    <row r="96" spans="2:10" x14ac:dyDescent="0.25">
      <c r="B96" s="18">
        <v>48</v>
      </c>
      <c r="C96" s="31"/>
      <c r="D96" s="32"/>
      <c r="E96" s="32"/>
      <c r="F96" s="24"/>
      <c r="G96" s="25"/>
      <c r="H96" s="26"/>
      <c r="I96" s="26"/>
      <c r="J96" s="27"/>
    </row>
    <row r="97" spans="2:10" x14ac:dyDescent="0.25">
      <c r="B97" s="28" t="s">
        <v>63</v>
      </c>
      <c r="C97" s="31">
        <v>1</v>
      </c>
      <c r="D97" s="32">
        <v>2</v>
      </c>
      <c r="E97" s="32">
        <v>4</v>
      </c>
      <c r="F97" s="24">
        <f>SUM(C97:E97)</f>
        <v>7</v>
      </c>
      <c r="G97" s="25">
        <v>3287263</v>
      </c>
      <c r="H97" s="26">
        <v>1390456911</v>
      </c>
      <c r="I97" s="26">
        <f>SUM(H97/G97)</f>
        <v>422.98316593470008</v>
      </c>
      <c r="J97" s="27">
        <f>SUM(H97/F97)</f>
        <v>198636701.57142857</v>
      </c>
    </row>
    <row r="98" spans="2:10" x14ac:dyDescent="0.25">
      <c r="B98" s="18">
        <v>49</v>
      </c>
      <c r="C98" s="31"/>
      <c r="D98" s="32"/>
      <c r="E98" s="32"/>
      <c r="F98" s="24"/>
      <c r="G98" s="25"/>
      <c r="H98" s="26"/>
      <c r="I98" s="26"/>
      <c r="J98" s="27"/>
    </row>
    <row r="99" spans="2:10" x14ac:dyDescent="0.25">
      <c r="B99" s="28" t="s">
        <v>37</v>
      </c>
      <c r="C99" s="31">
        <v>1</v>
      </c>
      <c r="D99" s="32">
        <v>2</v>
      </c>
      <c r="E99" s="32">
        <v>2</v>
      </c>
      <c r="F99" s="24">
        <f>SUM(C99:E99)</f>
        <v>5</v>
      </c>
      <c r="G99" s="25">
        <v>1106</v>
      </c>
      <c r="H99" s="26">
        <v>7500700</v>
      </c>
      <c r="I99" s="26">
        <f>SUM(H99/G99)</f>
        <v>6781.8264014466549</v>
      </c>
      <c r="J99" s="27">
        <f>SUM(H99/F99)</f>
        <v>1500140</v>
      </c>
    </row>
    <row r="100" spans="2:10" x14ac:dyDescent="0.25">
      <c r="B100" s="18">
        <v>50</v>
      </c>
      <c r="C100" s="31"/>
      <c r="D100" s="32"/>
      <c r="E100" s="32"/>
      <c r="F100" s="24"/>
      <c r="G100" s="25"/>
      <c r="H100" s="26"/>
      <c r="I100" s="26"/>
      <c r="J100" s="27"/>
    </row>
    <row r="101" spans="2:10" x14ac:dyDescent="0.25">
      <c r="B101" s="28" t="s">
        <v>49</v>
      </c>
      <c r="C101" s="31">
        <v>1</v>
      </c>
      <c r="D101" s="32">
        <v>2</v>
      </c>
      <c r="E101" s="32">
        <v>1</v>
      </c>
      <c r="F101" s="24">
        <f>SUM(C101:E101)</f>
        <v>4</v>
      </c>
      <c r="G101" s="25">
        <v>300000</v>
      </c>
      <c r="H101" s="26">
        <v>110703120</v>
      </c>
      <c r="I101" s="26">
        <f>SUM(H101/G101)</f>
        <v>369.0104</v>
      </c>
      <c r="J101" s="27">
        <f>SUM(H101/F101)</f>
        <v>27675780</v>
      </c>
    </row>
    <row r="102" spans="2:10" x14ac:dyDescent="0.25">
      <c r="B102" s="18">
        <v>50</v>
      </c>
      <c r="C102" s="31"/>
      <c r="D102" s="32"/>
      <c r="E102" s="32"/>
      <c r="F102" s="24"/>
      <c r="G102" s="25"/>
      <c r="H102" s="26"/>
      <c r="I102" s="26"/>
      <c r="J102" s="27"/>
    </row>
    <row r="103" spans="2:10" x14ac:dyDescent="0.25">
      <c r="B103" s="29" t="s">
        <v>40</v>
      </c>
      <c r="C103" s="31">
        <v>1</v>
      </c>
      <c r="D103" s="32">
        <v>2</v>
      </c>
      <c r="E103" s="32">
        <v>1</v>
      </c>
      <c r="F103" s="24">
        <f>SUM(C103:E103)</f>
        <v>4</v>
      </c>
      <c r="G103" s="25">
        <v>49037</v>
      </c>
      <c r="H103" s="26">
        <v>5421349</v>
      </c>
      <c r="I103" s="26">
        <f>SUM(H103/G103)</f>
        <v>110.55629422680833</v>
      </c>
      <c r="J103" s="27">
        <f>SUM(H103/F103)</f>
        <v>1355337.25</v>
      </c>
    </row>
    <row r="104" spans="2:10" x14ac:dyDescent="0.25">
      <c r="B104" s="18">
        <v>52</v>
      </c>
      <c r="C104" s="31"/>
      <c r="D104" s="32"/>
      <c r="E104" s="32"/>
      <c r="F104" s="24"/>
      <c r="G104" s="25"/>
      <c r="H104" s="26"/>
      <c r="I104" s="26"/>
      <c r="J104" s="27"/>
    </row>
    <row r="105" spans="2:10" x14ac:dyDescent="0.25">
      <c r="B105" s="34" t="s">
        <v>39</v>
      </c>
      <c r="C105" s="31">
        <v>1</v>
      </c>
      <c r="D105" s="32">
        <v>2</v>
      </c>
      <c r="E105" s="32">
        <v>0</v>
      </c>
      <c r="F105" s="24">
        <f>SUM(C105:E105)</f>
        <v>3</v>
      </c>
      <c r="G105" s="25">
        <v>1219090</v>
      </c>
      <c r="H105" s="26">
        <v>59902511</v>
      </c>
      <c r="I105" s="26">
        <f>SUM(H105/G105)</f>
        <v>49.137070273728767</v>
      </c>
      <c r="J105" s="27">
        <f>SUM(H105/F105)</f>
        <v>19967503.666666668</v>
      </c>
    </row>
    <row r="106" spans="2:10" x14ac:dyDescent="0.25">
      <c r="B106" s="19">
        <v>53</v>
      </c>
      <c r="C106" s="35"/>
      <c r="D106" s="35"/>
      <c r="E106" s="35"/>
      <c r="F106" s="35"/>
      <c r="G106" s="36"/>
      <c r="H106" s="36"/>
      <c r="I106" s="36"/>
      <c r="J106" s="37"/>
    </row>
    <row r="107" spans="2:10" x14ac:dyDescent="0.25">
      <c r="B107" s="29" t="s">
        <v>41</v>
      </c>
      <c r="C107" s="31">
        <v>1</v>
      </c>
      <c r="D107" s="32">
        <v>1</v>
      </c>
      <c r="E107" s="32">
        <v>5</v>
      </c>
      <c r="F107" s="24">
        <f>SUM(C107:E107)</f>
        <v>7</v>
      </c>
      <c r="G107" s="25">
        <v>83879</v>
      </c>
      <c r="H107" s="26">
        <v>8902600</v>
      </c>
      <c r="I107" s="26">
        <f>SUM(H107/G107)</f>
        <v>106.13622003123547</v>
      </c>
      <c r="J107" s="27">
        <f>SUM(H107/F107)</f>
        <v>1271800</v>
      </c>
    </row>
    <row r="108" spans="2:10" x14ac:dyDescent="0.25">
      <c r="B108" s="19">
        <v>54</v>
      </c>
      <c r="C108" s="35"/>
      <c r="D108" s="35"/>
      <c r="E108" s="35"/>
      <c r="F108" s="35"/>
      <c r="G108" s="36"/>
      <c r="H108" s="36"/>
      <c r="I108" s="36"/>
      <c r="J108" s="37"/>
    </row>
    <row r="109" spans="2:10" x14ac:dyDescent="0.25">
      <c r="B109" s="34" t="s">
        <v>75</v>
      </c>
      <c r="C109" s="31">
        <v>1</v>
      </c>
      <c r="D109" s="32">
        <v>1</v>
      </c>
      <c r="E109" s="32">
        <v>4</v>
      </c>
      <c r="F109" s="24">
        <f>SUM(C109:E109)</f>
        <v>6</v>
      </c>
      <c r="G109" s="25">
        <v>1010000</v>
      </c>
      <c r="H109" s="26">
        <v>103815779</v>
      </c>
      <c r="I109" s="26">
        <f>SUM(H109/G109)</f>
        <v>102.78789999999999</v>
      </c>
      <c r="J109" s="27">
        <f>SUM(H109/F109)</f>
        <v>17302629.833333332</v>
      </c>
    </row>
    <row r="110" spans="2:10" x14ac:dyDescent="0.25">
      <c r="B110" s="19">
        <v>55</v>
      </c>
      <c r="C110" s="35"/>
      <c r="D110" s="35"/>
      <c r="E110" s="35"/>
      <c r="F110" s="35"/>
      <c r="G110" s="36"/>
      <c r="H110" s="36"/>
      <c r="I110" s="36"/>
      <c r="J110" s="37"/>
    </row>
    <row r="111" spans="2:10" x14ac:dyDescent="0.25">
      <c r="B111" s="28" t="s">
        <v>44</v>
      </c>
      <c r="C111" s="31">
        <v>1</v>
      </c>
      <c r="D111" s="32">
        <v>1</v>
      </c>
      <c r="E111" s="32">
        <v>3</v>
      </c>
      <c r="F111" s="24">
        <f>SUM(C111:E111)</f>
        <v>5</v>
      </c>
      <c r="G111" s="25">
        <v>1904569</v>
      </c>
      <c r="H111" s="26">
        <v>275751213</v>
      </c>
      <c r="I111" s="26">
        <f>SUM(H111/G111)</f>
        <v>144.78404982964651</v>
      </c>
      <c r="J111" s="27">
        <f>SUM(H111/F111)</f>
        <v>55150242.600000001</v>
      </c>
    </row>
    <row r="112" spans="2:10" x14ac:dyDescent="0.25">
      <c r="B112" s="19">
        <v>56</v>
      </c>
      <c r="C112" s="35"/>
      <c r="D112" s="35"/>
      <c r="E112" s="35"/>
      <c r="F112" s="35"/>
      <c r="G112" s="36"/>
      <c r="H112" s="36"/>
      <c r="I112" s="36"/>
      <c r="J112" s="37"/>
    </row>
    <row r="113" spans="2:10" x14ac:dyDescent="0.25">
      <c r="B113" s="34" t="s">
        <v>48</v>
      </c>
      <c r="C113" s="31">
        <v>1</v>
      </c>
      <c r="D113" s="32">
        <v>1</v>
      </c>
      <c r="E113" s="32">
        <v>2</v>
      </c>
      <c r="F113" s="24">
        <f>SUM(C113:E113)</f>
        <v>4</v>
      </c>
      <c r="G113" s="25">
        <v>1127127</v>
      </c>
      <c r="H113" s="26">
        <v>117143517</v>
      </c>
      <c r="I113" s="26">
        <f>SUM(H113/G113)</f>
        <v>103.93107165385977</v>
      </c>
      <c r="J113" s="27">
        <f>SUM(H113/F113)</f>
        <v>29285879.25</v>
      </c>
    </row>
    <row r="114" spans="2:10" x14ac:dyDescent="0.25">
      <c r="B114" s="19">
        <v>56</v>
      </c>
      <c r="C114" s="35"/>
      <c r="D114" s="35"/>
      <c r="E114" s="35"/>
      <c r="F114" s="35"/>
      <c r="G114" s="36"/>
      <c r="H114" s="36"/>
      <c r="I114" s="36"/>
      <c r="J114" s="37"/>
    </row>
    <row r="115" spans="2:10" x14ac:dyDescent="0.25">
      <c r="B115" s="29" t="s">
        <v>46</v>
      </c>
      <c r="C115" s="31">
        <v>1</v>
      </c>
      <c r="D115" s="32">
        <v>1</v>
      </c>
      <c r="E115" s="32">
        <v>2</v>
      </c>
      <c r="F115" s="24">
        <f>SUM(C115:E115)</f>
        <v>4</v>
      </c>
      <c r="G115" s="25">
        <v>92391</v>
      </c>
      <c r="H115" s="26">
        <v>10254666</v>
      </c>
      <c r="I115" s="26">
        <f>SUM(H115/G115)</f>
        <v>110.9920446796766</v>
      </c>
      <c r="J115" s="27">
        <f>SUM(H115/F115)</f>
        <v>2563666.5</v>
      </c>
    </row>
    <row r="116" spans="2:10" x14ac:dyDescent="0.25">
      <c r="B116" s="19">
        <v>58</v>
      </c>
      <c r="C116" s="35"/>
      <c r="D116" s="35"/>
      <c r="E116" s="35"/>
      <c r="F116" s="35"/>
      <c r="G116" s="36"/>
      <c r="H116" s="36"/>
      <c r="I116" s="36"/>
      <c r="J116" s="37"/>
    </row>
    <row r="117" spans="2:10" x14ac:dyDescent="0.25">
      <c r="B117" s="34" t="s">
        <v>51</v>
      </c>
      <c r="C117" s="31">
        <v>1</v>
      </c>
      <c r="D117" s="32">
        <v>1</v>
      </c>
      <c r="E117" s="32">
        <v>0</v>
      </c>
      <c r="F117" s="24">
        <f>SUM(C117:E117)</f>
        <v>2</v>
      </c>
      <c r="G117" s="25">
        <v>163610</v>
      </c>
      <c r="H117" s="26">
        <v>11551448</v>
      </c>
      <c r="I117" s="26">
        <f>SUM(H117/G117)</f>
        <v>70.603557239777516</v>
      </c>
      <c r="J117" s="27">
        <f>SUM(H117/F117)</f>
        <v>5775724</v>
      </c>
    </row>
    <row r="118" spans="2:10" x14ac:dyDescent="0.25">
      <c r="B118" s="19">
        <v>59</v>
      </c>
      <c r="C118" s="35"/>
      <c r="D118" s="35"/>
      <c r="E118" s="35"/>
      <c r="F118" s="35"/>
      <c r="G118" s="36"/>
      <c r="H118" s="36"/>
      <c r="I118" s="36"/>
      <c r="J118" s="37"/>
    </row>
    <row r="119" spans="2:10" x14ac:dyDescent="0.25">
      <c r="B119" s="29" t="s">
        <v>54</v>
      </c>
      <c r="C119" s="31">
        <v>1</v>
      </c>
      <c r="D119" s="32">
        <v>0</v>
      </c>
      <c r="E119" s="32">
        <v>1</v>
      </c>
      <c r="F119" s="24">
        <f>SUM(C119:E119)</f>
        <v>2</v>
      </c>
      <c r="G119" s="25">
        <v>45228</v>
      </c>
      <c r="H119" s="26">
        <v>1324820</v>
      </c>
      <c r="I119" s="26">
        <f>SUM(H119/G119)</f>
        <v>29.292031484920845</v>
      </c>
      <c r="J119" s="27">
        <f>SUM(H119/F119)</f>
        <v>662410</v>
      </c>
    </row>
    <row r="120" spans="2:10" x14ac:dyDescent="0.25">
      <c r="B120" s="19">
        <v>59</v>
      </c>
      <c r="C120" s="35"/>
      <c r="D120" s="35"/>
      <c r="E120" s="35"/>
      <c r="F120" s="35"/>
      <c r="G120" s="36"/>
      <c r="H120" s="36"/>
      <c r="I120" s="36"/>
      <c r="J120" s="37"/>
    </row>
    <row r="121" spans="2:10" x14ac:dyDescent="0.25">
      <c r="B121" s="30" t="s">
        <v>55</v>
      </c>
      <c r="C121" s="31">
        <v>1</v>
      </c>
      <c r="D121" s="32">
        <v>0</v>
      </c>
      <c r="E121" s="32">
        <v>1</v>
      </c>
      <c r="F121" s="24">
        <f>SUM(C121:E121)</f>
        <v>2</v>
      </c>
      <c r="G121" s="25">
        <v>18274</v>
      </c>
      <c r="H121" s="26">
        <v>920938</v>
      </c>
      <c r="I121" s="26">
        <f>SUM(H121/G121)</f>
        <v>50.396081864944733</v>
      </c>
      <c r="J121" s="27">
        <f>SUM(H121/F121)</f>
        <v>460469</v>
      </c>
    </row>
    <row r="122" spans="2:10" x14ac:dyDescent="0.25">
      <c r="B122" s="18">
        <v>59</v>
      </c>
      <c r="C122" s="31"/>
      <c r="D122" s="32"/>
      <c r="E122" s="32"/>
      <c r="F122" s="24"/>
      <c r="G122" s="25"/>
      <c r="H122" s="26"/>
      <c r="I122" s="26"/>
      <c r="J122" s="27"/>
    </row>
    <row r="123" spans="2:10" x14ac:dyDescent="0.25">
      <c r="B123" s="29" t="s">
        <v>56</v>
      </c>
      <c r="C123" s="31">
        <v>1</v>
      </c>
      <c r="D123" s="32">
        <v>0</v>
      </c>
      <c r="E123" s="32">
        <v>1</v>
      </c>
      <c r="F123" s="24">
        <f>SUM(C123:E123)</f>
        <v>2</v>
      </c>
      <c r="G123" s="25">
        <v>64589</v>
      </c>
      <c r="H123" s="26">
        <v>1986705</v>
      </c>
      <c r="I123" s="26">
        <f>SUM(H123/G123)</f>
        <v>30.759185000541887</v>
      </c>
      <c r="J123" s="27">
        <f>SUM(H123/F123)</f>
        <v>993352.5</v>
      </c>
    </row>
    <row r="124" spans="2:10" x14ac:dyDescent="0.25">
      <c r="B124" s="18">
        <v>59</v>
      </c>
      <c r="C124" s="31"/>
      <c r="D124" s="32"/>
      <c r="E124" s="32"/>
      <c r="F124" s="24"/>
      <c r="G124" s="25"/>
      <c r="H124" s="26"/>
      <c r="I124" s="26"/>
      <c r="J124" s="27"/>
    </row>
    <row r="125" spans="2:10" x14ac:dyDescent="0.25">
      <c r="B125" s="28" t="s">
        <v>57</v>
      </c>
      <c r="C125" s="31">
        <v>1</v>
      </c>
      <c r="D125" s="32">
        <v>0</v>
      </c>
      <c r="E125" s="32">
        <v>1</v>
      </c>
      <c r="F125" s="24">
        <f>SUM(C125:E125)</f>
        <v>2</v>
      </c>
      <c r="G125" s="25">
        <v>513120</v>
      </c>
      <c r="H125" s="26">
        <v>69938626</v>
      </c>
      <c r="I125" s="26">
        <f>SUM(H125/G125)</f>
        <v>136.30072107888992</v>
      </c>
      <c r="J125" s="27">
        <f>SUM(H125/F125)</f>
        <v>34969313</v>
      </c>
    </row>
    <row r="126" spans="2:10" x14ac:dyDescent="0.25">
      <c r="B126" s="18">
        <v>59</v>
      </c>
      <c r="C126" s="31"/>
      <c r="D126" s="32"/>
      <c r="E126" s="32"/>
      <c r="F126" s="24"/>
      <c r="G126" s="25"/>
      <c r="H126" s="26"/>
      <c r="I126" s="26"/>
      <c r="J126" s="27"/>
    </row>
    <row r="127" spans="2:10" x14ac:dyDescent="0.25">
      <c r="B127" s="22" t="s">
        <v>59</v>
      </c>
      <c r="C127" s="31">
        <v>1</v>
      </c>
      <c r="D127" s="32">
        <v>0</v>
      </c>
      <c r="E127" s="32">
        <v>0</v>
      </c>
      <c r="F127" s="24">
        <f>SUM(C127:E127)</f>
        <v>1</v>
      </c>
      <c r="G127" s="25">
        <v>53</v>
      </c>
      <c r="H127" s="26">
        <v>63918</v>
      </c>
      <c r="I127" s="26">
        <f>SUM(H127/G127)</f>
        <v>1206</v>
      </c>
      <c r="J127" s="27">
        <f>SUM(H127/F127)</f>
        <v>63918</v>
      </c>
    </row>
    <row r="128" spans="2:10" x14ac:dyDescent="0.25">
      <c r="B128" s="18">
        <v>63</v>
      </c>
      <c r="C128" s="31"/>
      <c r="D128" s="32"/>
      <c r="E128" s="32"/>
      <c r="F128" s="24"/>
      <c r="G128" s="25"/>
      <c r="H128" s="26"/>
      <c r="I128" s="26"/>
      <c r="J128" s="27"/>
    </row>
    <row r="129" spans="2:10" x14ac:dyDescent="0.25">
      <c r="B129" s="34" t="s">
        <v>60</v>
      </c>
      <c r="C129" s="31">
        <v>1</v>
      </c>
      <c r="D129" s="32">
        <v>0</v>
      </c>
      <c r="E129" s="32">
        <v>0</v>
      </c>
      <c r="F129" s="24">
        <f>SUM(C129:E129)</f>
        <v>1</v>
      </c>
      <c r="G129" s="25">
        <v>446550</v>
      </c>
      <c r="H129" s="26">
        <v>37123402</v>
      </c>
      <c r="I129" s="26">
        <f>SUM(H129/G129)</f>
        <v>83.133808084201092</v>
      </c>
      <c r="J129" s="27">
        <f>SUM(H129/F129)</f>
        <v>37123402</v>
      </c>
    </row>
    <row r="130" spans="2:10" x14ac:dyDescent="0.25">
      <c r="B130" s="18">
        <v>63</v>
      </c>
      <c r="C130" s="31"/>
      <c r="D130" s="32"/>
      <c r="E130" s="32"/>
      <c r="F130" s="24"/>
      <c r="G130" s="25"/>
      <c r="H130" s="26"/>
      <c r="I130" s="26"/>
      <c r="J130" s="27"/>
    </row>
    <row r="131" spans="2:10" x14ac:dyDescent="0.25">
      <c r="B131" s="33" t="s">
        <v>61</v>
      </c>
      <c r="C131" s="31">
        <v>1</v>
      </c>
      <c r="D131" s="32">
        <v>0</v>
      </c>
      <c r="E131" s="32">
        <v>0</v>
      </c>
      <c r="F131" s="24">
        <f>SUM(C131:E131)</f>
        <v>1</v>
      </c>
      <c r="G131" s="25">
        <v>9104</v>
      </c>
      <c r="H131" s="26">
        <v>3193694</v>
      </c>
      <c r="I131" s="26">
        <f>SUM(H131/G131)</f>
        <v>350.8011862917399</v>
      </c>
      <c r="J131" s="27">
        <f>SUM(H131/F131)</f>
        <v>3193694</v>
      </c>
    </row>
    <row r="132" spans="2:10" x14ac:dyDescent="0.25">
      <c r="B132" s="18">
        <v>66</v>
      </c>
      <c r="C132" s="31"/>
      <c r="D132" s="32"/>
      <c r="E132" s="32"/>
      <c r="F132" s="24"/>
      <c r="G132" s="25"/>
      <c r="H132" s="26"/>
      <c r="I132" s="26"/>
      <c r="J132" s="27"/>
    </row>
    <row r="133" spans="2:10" x14ac:dyDescent="0.25">
      <c r="B133" s="33" t="s">
        <v>62</v>
      </c>
      <c r="C133" s="31">
        <v>0</v>
      </c>
      <c r="D133" s="32">
        <v>4</v>
      </c>
      <c r="E133" s="32">
        <v>1</v>
      </c>
      <c r="F133" s="24">
        <f>SUM(C133:E133)</f>
        <v>5</v>
      </c>
      <c r="G133" s="25">
        <v>1141748</v>
      </c>
      <c r="H133" s="26">
        <v>51322788</v>
      </c>
      <c r="I133" s="26">
        <f>SUM(H133/G133)</f>
        <v>44.951064508105119</v>
      </c>
      <c r="J133" s="27">
        <f>SUM(H133/F133)</f>
        <v>10264557.6</v>
      </c>
    </row>
    <row r="134" spans="2:10" x14ac:dyDescent="0.25">
      <c r="B134" s="18">
        <v>67</v>
      </c>
      <c r="C134" s="31"/>
      <c r="D134" s="32"/>
      <c r="E134" s="32"/>
      <c r="F134" s="24"/>
      <c r="G134" s="25"/>
      <c r="H134" s="26"/>
      <c r="I134" s="26"/>
      <c r="J134" s="27"/>
    </row>
    <row r="135" spans="2:10" x14ac:dyDescent="0.25">
      <c r="B135" s="28" t="s">
        <v>74</v>
      </c>
      <c r="C135" s="31">
        <v>0</v>
      </c>
      <c r="D135" s="32">
        <v>3</v>
      </c>
      <c r="E135" s="32">
        <v>4</v>
      </c>
      <c r="F135" s="24">
        <f>SUM(C135:E135)</f>
        <v>7</v>
      </c>
      <c r="G135" s="25">
        <v>86600</v>
      </c>
      <c r="H135" s="26">
        <v>9624900</v>
      </c>
      <c r="I135" s="26">
        <f>SUM(H135/G135)</f>
        <v>111.14203233256352</v>
      </c>
      <c r="J135" s="27">
        <f>SUM(H135/F135)</f>
        <v>1374985.7142857143</v>
      </c>
    </row>
    <row r="136" spans="2:10" x14ac:dyDescent="0.25">
      <c r="B136" s="18">
        <v>68</v>
      </c>
      <c r="C136" s="31"/>
      <c r="D136" s="32"/>
      <c r="E136" s="32"/>
      <c r="F136" s="24"/>
      <c r="G136" s="25"/>
      <c r="H136" s="26"/>
      <c r="I136" s="26"/>
      <c r="J136" s="27"/>
    </row>
    <row r="137" spans="2:10" x14ac:dyDescent="0.25">
      <c r="B137" s="33" t="s">
        <v>65</v>
      </c>
      <c r="C137" s="31">
        <v>0</v>
      </c>
      <c r="D137" s="32">
        <v>3</v>
      </c>
      <c r="E137" s="32">
        <v>2</v>
      </c>
      <c r="F137" s="24">
        <f>SUM(C137:E137)</f>
        <v>5</v>
      </c>
      <c r="G137" s="25">
        <v>48671</v>
      </c>
      <c r="H137" s="26">
        <v>9927320</v>
      </c>
      <c r="I137" s="26">
        <f>SUM(H137/G137)</f>
        <v>203.96786587495635</v>
      </c>
      <c r="J137" s="27">
        <f>SUM(H137/F137)</f>
        <v>1985464</v>
      </c>
    </row>
    <row r="138" spans="2:10" x14ac:dyDescent="0.25">
      <c r="B138" s="19">
        <v>69</v>
      </c>
      <c r="C138" s="35"/>
      <c r="D138" s="35"/>
      <c r="E138" s="35"/>
      <c r="F138" s="35"/>
      <c r="G138" s="36"/>
      <c r="H138" s="36"/>
      <c r="I138" s="36"/>
      <c r="J138" s="37"/>
    </row>
    <row r="139" spans="2:10" x14ac:dyDescent="0.25">
      <c r="B139" s="28" t="s">
        <v>64</v>
      </c>
      <c r="C139" s="31">
        <v>0</v>
      </c>
      <c r="D139" s="32">
        <v>2</v>
      </c>
      <c r="E139" s="32">
        <v>2</v>
      </c>
      <c r="F139" s="24">
        <f>SUM(C139:E139)</f>
        <v>4</v>
      </c>
      <c r="G139" s="25">
        <v>29800</v>
      </c>
      <c r="H139" s="26">
        <v>2974693</v>
      </c>
      <c r="I139" s="26">
        <f>SUM(H139/G139)</f>
        <v>99.821912751677857</v>
      </c>
      <c r="J139" s="27">
        <f>SUM(H139/F139)</f>
        <v>743673.25</v>
      </c>
    </row>
    <row r="140" spans="2:10" x14ac:dyDescent="0.25">
      <c r="B140" s="19">
        <v>70</v>
      </c>
      <c r="C140" s="35"/>
      <c r="D140" s="35"/>
      <c r="E140" s="35"/>
      <c r="F140" s="35"/>
      <c r="G140" s="36"/>
      <c r="H140" s="36"/>
      <c r="I140" s="36"/>
      <c r="J140" s="37"/>
    </row>
    <row r="141" spans="2:10" x14ac:dyDescent="0.25">
      <c r="B141" s="28" t="s">
        <v>66</v>
      </c>
      <c r="C141" s="31">
        <v>0</v>
      </c>
      <c r="D141" s="32">
        <v>2</v>
      </c>
      <c r="E141" s="32">
        <v>1</v>
      </c>
      <c r="F141" s="24">
        <f>SUM(C141:E141)</f>
        <v>3</v>
      </c>
      <c r="G141" s="25">
        <v>199945</v>
      </c>
      <c r="H141" s="26">
        <v>5334223</v>
      </c>
      <c r="I141" s="26">
        <f>SUM(H141/G141)</f>
        <v>26.678451574182901</v>
      </c>
      <c r="J141" s="27">
        <f>SUM(H141/F141)</f>
        <v>1778074.3333333333</v>
      </c>
    </row>
    <row r="142" spans="2:10" x14ac:dyDescent="0.25">
      <c r="B142" s="19">
        <v>71</v>
      </c>
      <c r="C142" s="35"/>
      <c r="D142" s="35"/>
      <c r="E142" s="35"/>
      <c r="F142" s="35"/>
      <c r="G142" s="36"/>
      <c r="H142" s="36"/>
      <c r="I142" s="36"/>
      <c r="J142" s="37"/>
    </row>
    <row r="143" spans="2:10" x14ac:dyDescent="0.25">
      <c r="B143" s="28" t="s">
        <v>67</v>
      </c>
      <c r="C143" s="31">
        <v>0</v>
      </c>
      <c r="D143" s="32">
        <v>1</v>
      </c>
      <c r="E143" s="32">
        <v>3</v>
      </c>
      <c r="F143" s="24">
        <f>SUM(C143:E143)</f>
        <v>4</v>
      </c>
      <c r="G143" s="25">
        <v>1566000</v>
      </c>
      <c r="H143" s="26">
        <v>3031330</v>
      </c>
      <c r="I143" s="26">
        <f>SUM(H143/G143)</f>
        <v>1.9357151979565772</v>
      </c>
      <c r="J143" s="27">
        <f>SUM(H143/F143)</f>
        <v>757832.5</v>
      </c>
    </row>
    <row r="144" spans="2:10" x14ac:dyDescent="0.25">
      <c r="B144" s="18">
        <v>72</v>
      </c>
      <c r="C144" s="31"/>
      <c r="D144" s="32"/>
      <c r="E144" s="32"/>
      <c r="F144" s="24"/>
      <c r="G144" s="25"/>
      <c r="H144" s="26"/>
      <c r="I144" s="26"/>
      <c r="J144" s="27"/>
    </row>
    <row r="145" spans="1:10" x14ac:dyDescent="0.25">
      <c r="B145" s="33" t="s">
        <v>78</v>
      </c>
      <c r="C145" s="31">
        <v>0</v>
      </c>
      <c r="D145" s="32">
        <v>1</v>
      </c>
      <c r="E145" s="32">
        <v>2</v>
      </c>
      <c r="F145" s="24">
        <f>SUM(C145:E145)</f>
        <v>3</v>
      </c>
      <c r="G145" s="25">
        <v>2780403</v>
      </c>
      <c r="H145" s="26">
        <v>46010234</v>
      </c>
      <c r="I145" s="26">
        <f>SUM(H145/G145)</f>
        <v>16.54804501361853</v>
      </c>
      <c r="J145" s="27">
        <f>SUM(H145/F145)</f>
        <v>15336744.666666666</v>
      </c>
    </row>
    <row r="146" spans="1:10" x14ac:dyDescent="0.25">
      <c r="B146" s="18">
        <v>72</v>
      </c>
      <c r="C146" s="31"/>
      <c r="D146" s="32"/>
      <c r="E146" s="32"/>
      <c r="F146" s="24"/>
      <c r="G146" s="25"/>
      <c r="H146" s="26"/>
      <c r="I146" s="26"/>
      <c r="J146" s="27"/>
    </row>
    <row r="147" spans="1:10" x14ac:dyDescent="0.25">
      <c r="B147" s="29" t="s">
        <v>68</v>
      </c>
      <c r="C147" s="31">
        <v>0</v>
      </c>
      <c r="D147" s="32">
        <v>1</v>
      </c>
      <c r="E147" s="32">
        <v>2</v>
      </c>
      <c r="F147" s="24">
        <f>SUM(C147:E147)</f>
        <v>3</v>
      </c>
      <c r="G147" s="25">
        <v>61</v>
      </c>
      <c r="H147" s="26">
        <v>33909</v>
      </c>
      <c r="I147" s="26">
        <f>SUM(H147/G147)</f>
        <v>555.88524590163934</v>
      </c>
      <c r="J147" s="27">
        <f>SUM(H147/F147)</f>
        <v>11303</v>
      </c>
    </row>
    <row r="148" spans="1:10" x14ac:dyDescent="0.25">
      <c r="B148" s="18">
        <v>74</v>
      </c>
      <c r="C148" s="31"/>
      <c r="D148" s="32"/>
      <c r="E148" s="32"/>
      <c r="F148" s="24"/>
      <c r="G148" s="25"/>
      <c r="H148" s="26"/>
      <c r="I148" s="26"/>
      <c r="J148" s="27"/>
    </row>
    <row r="149" spans="1:10" x14ac:dyDescent="0.25">
      <c r="B149" s="28" t="s">
        <v>69</v>
      </c>
      <c r="C149" s="31">
        <v>0</v>
      </c>
      <c r="D149" s="32">
        <v>1</v>
      </c>
      <c r="E149" s="32">
        <v>1</v>
      </c>
      <c r="F149" s="24">
        <f>SUM(C149:E149)</f>
        <v>2</v>
      </c>
      <c r="G149" s="25">
        <v>89342</v>
      </c>
      <c r="H149" s="26">
        <v>10658123</v>
      </c>
      <c r="I149" s="26">
        <f>SUM(H149/G149)</f>
        <v>119.29577354435764</v>
      </c>
      <c r="J149" s="27">
        <f>SUM(H149/F149)</f>
        <v>5329061.5</v>
      </c>
    </row>
    <row r="150" spans="1:10" x14ac:dyDescent="0.25">
      <c r="B150" s="18">
        <v>74</v>
      </c>
      <c r="C150" s="31"/>
      <c r="D150" s="32"/>
      <c r="E150" s="32"/>
      <c r="F150" s="24"/>
      <c r="G150" s="25"/>
      <c r="H150" s="26"/>
      <c r="I150" s="26"/>
      <c r="J150" s="27"/>
    </row>
    <row r="151" spans="1:10" x14ac:dyDescent="0.25">
      <c r="B151" s="28" t="s">
        <v>84</v>
      </c>
      <c r="C151" s="31">
        <v>0</v>
      </c>
      <c r="D151" s="32">
        <v>1</v>
      </c>
      <c r="E151" s="32">
        <v>1</v>
      </c>
      <c r="F151" s="24">
        <f>SUM(C151:E151)</f>
        <v>2</v>
      </c>
      <c r="G151" s="25">
        <v>17818</v>
      </c>
      <c r="H151" s="26">
        <v>4420110</v>
      </c>
      <c r="I151" s="26">
        <f>SUM(H151/G151)</f>
        <v>248.0699292849927</v>
      </c>
      <c r="J151" s="27">
        <f>SUM(H151/F151)</f>
        <v>2210055</v>
      </c>
    </row>
    <row r="152" spans="1:10" x14ac:dyDescent="0.25">
      <c r="B152" s="18">
        <v>74</v>
      </c>
      <c r="C152" s="31"/>
      <c r="D152" s="32"/>
      <c r="E152" s="32"/>
      <c r="F152" s="24"/>
      <c r="G152" s="25"/>
      <c r="H152" s="26"/>
      <c r="I152" s="26"/>
      <c r="J152" s="27"/>
    </row>
    <row r="153" spans="1:10" x14ac:dyDescent="0.25">
      <c r="B153" s="34" t="s">
        <v>70</v>
      </c>
      <c r="C153" s="31">
        <v>0</v>
      </c>
      <c r="D153" s="32">
        <v>1</v>
      </c>
      <c r="E153" s="32">
        <v>1</v>
      </c>
      <c r="F153" s="24">
        <f>SUM(C153:E153)</f>
        <v>2</v>
      </c>
      <c r="G153" s="25">
        <v>923768</v>
      </c>
      <c r="H153" s="26">
        <v>210050728</v>
      </c>
      <c r="I153" s="26">
        <f>SUM(H153/G153)</f>
        <v>227.38471997298024</v>
      </c>
      <c r="J153" s="27">
        <f>SUM(H153/F153)</f>
        <v>105025364</v>
      </c>
    </row>
    <row r="154" spans="1:10" x14ac:dyDescent="0.25">
      <c r="B154" s="20">
        <v>77</v>
      </c>
      <c r="C154" s="35"/>
      <c r="D154" s="35"/>
      <c r="E154" s="35"/>
      <c r="F154" s="35"/>
      <c r="G154" s="25"/>
      <c r="H154" s="26"/>
      <c r="I154" s="26"/>
      <c r="J154" s="27"/>
    </row>
    <row r="155" spans="1:10" x14ac:dyDescent="0.25">
      <c r="A155"/>
      <c r="B155" s="40" t="s">
        <v>102</v>
      </c>
      <c r="C155" s="39">
        <v>0</v>
      </c>
      <c r="D155" s="39">
        <v>1</v>
      </c>
      <c r="E155" s="39">
        <v>0</v>
      </c>
      <c r="F155" s="39">
        <v>1</v>
      </c>
      <c r="G155" s="25">
        <v>765</v>
      </c>
      <c r="H155" s="26">
        <v>1425000</v>
      </c>
      <c r="I155" s="26">
        <f>SUM(H155/G155)</f>
        <v>1862.7450980392157</v>
      </c>
      <c r="J155" s="27">
        <f>SUM(H155/F155)</f>
        <v>1425000</v>
      </c>
    </row>
    <row r="156" spans="1:10" x14ac:dyDescent="0.25">
      <c r="B156" s="20">
        <v>77</v>
      </c>
      <c r="C156" s="31"/>
      <c r="D156" s="32"/>
      <c r="E156" s="32"/>
      <c r="F156" s="35"/>
      <c r="G156" s="25"/>
      <c r="H156" s="26"/>
      <c r="I156" s="26"/>
      <c r="J156" s="27"/>
    </row>
    <row r="157" spans="1:10" x14ac:dyDescent="0.25">
      <c r="A157"/>
      <c r="B157" s="40" t="s">
        <v>103</v>
      </c>
      <c r="C157" s="35">
        <v>0</v>
      </c>
      <c r="D157" s="35">
        <v>1</v>
      </c>
      <c r="E157" s="35">
        <v>0</v>
      </c>
      <c r="F157" s="24">
        <v>1</v>
      </c>
      <c r="G157" s="25">
        <v>17818</v>
      </c>
      <c r="H157" s="26">
        <v>4420110</v>
      </c>
      <c r="I157" s="26">
        <f>SUM(H157/G157)</f>
        <v>248.0699292849927</v>
      </c>
      <c r="J157" s="27">
        <f>SUM(H157/F157)</f>
        <v>4420110</v>
      </c>
    </row>
    <row r="158" spans="1:10" x14ac:dyDescent="0.25">
      <c r="B158" s="18">
        <v>77</v>
      </c>
      <c r="C158" s="31"/>
      <c r="D158" s="32"/>
      <c r="E158" s="32"/>
      <c r="F158" s="24"/>
      <c r="G158" s="25"/>
      <c r="H158" s="26"/>
      <c r="I158" s="26"/>
      <c r="J158" s="27"/>
    </row>
    <row r="159" spans="1:10" x14ac:dyDescent="0.25">
      <c r="A159"/>
      <c r="B159" s="41" t="s">
        <v>104</v>
      </c>
      <c r="C159" s="31">
        <v>0</v>
      </c>
      <c r="D159" s="32">
        <v>1</v>
      </c>
      <c r="E159" s="32">
        <v>0</v>
      </c>
      <c r="F159" s="24">
        <f>SUM(C159:E159)</f>
        <v>1</v>
      </c>
      <c r="G159" s="25">
        <v>65200</v>
      </c>
      <c r="H159" s="26">
        <v>2793397</v>
      </c>
      <c r="I159" s="26">
        <f>SUM(H159/G159)</f>
        <v>42.84351226993865</v>
      </c>
      <c r="J159" s="27">
        <f>SUM(H159/F159)</f>
        <v>2793397</v>
      </c>
    </row>
    <row r="160" spans="1:10" x14ac:dyDescent="0.25">
      <c r="B160" s="20">
        <v>77</v>
      </c>
      <c r="C160" s="31"/>
      <c r="D160" s="32"/>
      <c r="E160" s="32"/>
      <c r="F160" s="24"/>
      <c r="G160" s="42"/>
      <c r="H160" s="42"/>
      <c r="I160" s="42"/>
      <c r="J160" s="43"/>
    </row>
    <row r="161" spans="1:10" x14ac:dyDescent="0.25">
      <c r="A161"/>
      <c r="B161" s="44" t="s">
        <v>105</v>
      </c>
      <c r="C161" s="31">
        <v>0</v>
      </c>
      <c r="D161" s="32">
        <v>1</v>
      </c>
      <c r="E161" s="32">
        <v>0</v>
      </c>
      <c r="F161" s="24">
        <f>SUM(C161:E161)</f>
        <v>1</v>
      </c>
      <c r="G161" s="25">
        <v>25713</v>
      </c>
      <c r="H161" s="26">
        <v>2076255</v>
      </c>
      <c r="I161" s="26">
        <f>SUM(H161/G161)</f>
        <v>80.747287364368219</v>
      </c>
      <c r="J161" s="27">
        <f>SUM(H161/F161)</f>
        <v>2076255</v>
      </c>
    </row>
    <row r="162" spans="1:10" x14ac:dyDescent="0.25">
      <c r="B162" s="20">
        <v>77</v>
      </c>
      <c r="C162" s="31"/>
      <c r="D162" s="32"/>
      <c r="E162" s="32"/>
      <c r="F162" s="39"/>
      <c r="G162" s="25"/>
      <c r="H162" s="26"/>
      <c r="I162" s="26"/>
      <c r="J162" s="27"/>
    </row>
    <row r="163" spans="1:10" x14ac:dyDescent="0.25">
      <c r="B163" s="34" t="s">
        <v>71</v>
      </c>
      <c r="C163" s="31">
        <v>0</v>
      </c>
      <c r="D163" s="32">
        <v>1</v>
      </c>
      <c r="E163" s="32">
        <v>0</v>
      </c>
      <c r="F163" s="24">
        <f>SUM(C163:E163)</f>
        <v>1</v>
      </c>
      <c r="G163" s="25">
        <v>825418</v>
      </c>
      <c r="H163" s="26">
        <v>2703782</v>
      </c>
      <c r="I163" s="26">
        <f>SUM(H163/G163)</f>
        <v>3.2756518515467317</v>
      </c>
      <c r="J163" s="27">
        <f>SUM(H163/F163)</f>
        <v>2703782</v>
      </c>
    </row>
    <row r="164" spans="1:10" x14ac:dyDescent="0.25">
      <c r="B164" s="18">
        <v>77</v>
      </c>
      <c r="C164" s="31"/>
      <c r="D164" s="32"/>
      <c r="E164" s="32"/>
      <c r="F164" s="24"/>
      <c r="G164" s="25"/>
      <c r="H164" s="26"/>
      <c r="I164" s="26"/>
      <c r="J164" s="27"/>
    </row>
    <row r="165" spans="1:10" x14ac:dyDescent="0.25">
      <c r="B165" s="28" t="s">
        <v>72</v>
      </c>
      <c r="C165" s="31">
        <v>0</v>
      </c>
      <c r="D165" s="32">
        <v>1</v>
      </c>
      <c r="E165" s="32">
        <v>0</v>
      </c>
      <c r="F165" s="24">
        <f>SUM(C165:E165)</f>
        <v>1</v>
      </c>
      <c r="G165" s="25">
        <v>491210</v>
      </c>
      <c r="H165" s="26">
        <v>5662544</v>
      </c>
      <c r="I165" s="26">
        <f>SUM(H165/G165)</f>
        <v>11.527745770647991</v>
      </c>
      <c r="J165" s="27">
        <f>SUM(H165/F165)</f>
        <v>5662544</v>
      </c>
    </row>
    <row r="166" spans="1:10" x14ac:dyDescent="0.25">
      <c r="B166" s="20">
        <v>83</v>
      </c>
      <c r="C166" s="35"/>
      <c r="D166" s="35"/>
      <c r="E166" s="35"/>
      <c r="F166" s="24"/>
      <c r="G166" s="42"/>
      <c r="H166" s="42"/>
      <c r="I166" s="42"/>
      <c r="J166" s="43"/>
    </row>
    <row r="167" spans="1:10" x14ac:dyDescent="0.25">
      <c r="B167" s="28" t="s">
        <v>73</v>
      </c>
      <c r="C167" s="31">
        <v>0</v>
      </c>
      <c r="D167" s="32">
        <v>0</v>
      </c>
      <c r="E167" s="32">
        <v>8</v>
      </c>
      <c r="F167" s="24">
        <f>SUM(C167:E167)</f>
        <v>8</v>
      </c>
      <c r="G167" s="25">
        <v>2742902</v>
      </c>
      <c r="H167" s="26">
        <v>18735900</v>
      </c>
      <c r="I167" s="26">
        <f>SUM(H167/G167)</f>
        <v>6.8306851648363667</v>
      </c>
      <c r="J167" s="27">
        <f>SUM(H167/F167)</f>
        <v>2341987.5</v>
      </c>
    </row>
    <row r="168" spans="1:10" x14ac:dyDescent="0.25">
      <c r="B168" s="20">
        <v>84</v>
      </c>
      <c r="C168" s="35"/>
      <c r="D168" s="35"/>
      <c r="E168" s="35"/>
      <c r="F168" s="35"/>
      <c r="G168" s="42"/>
      <c r="H168" s="42"/>
      <c r="I168" s="42"/>
      <c r="J168" s="43"/>
    </row>
    <row r="169" spans="1:10" x14ac:dyDescent="0.25">
      <c r="B169" s="33" t="s">
        <v>76</v>
      </c>
      <c r="C169" s="31">
        <v>0</v>
      </c>
      <c r="D169" s="32">
        <v>0</v>
      </c>
      <c r="E169" s="32">
        <v>4</v>
      </c>
      <c r="F169" s="24">
        <f>SUM(C169:E169)</f>
        <v>4</v>
      </c>
      <c r="G169" s="25">
        <v>1964375</v>
      </c>
      <c r="H169" s="26">
        <v>129976073</v>
      </c>
      <c r="I169" s="26">
        <f>SUM(H169/G169)</f>
        <v>66.16662958956411</v>
      </c>
      <c r="J169" s="27">
        <f>SUM(H169/F169)</f>
        <v>32494018.25</v>
      </c>
    </row>
    <row r="170" spans="1:10" x14ac:dyDescent="0.25">
      <c r="B170" s="18">
        <v>85</v>
      </c>
      <c r="C170" s="31"/>
      <c r="D170" s="32"/>
      <c r="E170" s="32"/>
      <c r="F170" s="24"/>
      <c r="G170" s="25"/>
      <c r="H170" s="26"/>
      <c r="I170" s="26"/>
      <c r="J170" s="27"/>
    </row>
    <row r="171" spans="1:10" x14ac:dyDescent="0.25">
      <c r="B171" s="29" t="s">
        <v>77</v>
      </c>
      <c r="C171" s="31">
        <v>0</v>
      </c>
      <c r="D171" s="32">
        <v>0</v>
      </c>
      <c r="E171" s="32">
        <v>2</v>
      </c>
      <c r="F171" s="24">
        <f>SUM(C171:E171)</f>
        <v>2</v>
      </c>
      <c r="G171" s="25">
        <v>338424</v>
      </c>
      <c r="H171" s="26">
        <v>5536146</v>
      </c>
      <c r="I171" s="26">
        <f>SUM(H171/G171)</f>
        <v>16.35860931848805</v>
      </c>
      <c r="J171" s="27">
        <f>SUM(H171/F171)</f>
        <v>2768073</v>
      </c>
    </row>
    <row r="172" spans="1:10" x14ac:dyDescent="0.25">
      <c r="B172" s="20">
        <v>86</v>
      </c>
      <c r="C172" s="31"/>
      <c r="D172" s="32"/>
      <c r="E172" s="32"/>
      <c r="F172" s="24"/>
      <c r="G172" s="42"/>
      <c r="H172" s="42"/>
      <c r="I172" s="42"/>
      <c r="J172" s="43"/>
    </row>
    <row r="173" spans="1:10" x14ac:dyDescent="0.25">
      <c r="A173"/>
      <c r="B173" s="45" t="s">
        <v>106</v>
      </c>
      <c r="C173" s="31">
        <v>0</v>
      </c>
      <c r="D173" s="32">
        <v>0</v>
      </c>
      <c r="E173" s="32">
        <v>1</v>
      </c>
      <c r="F173" s="24">
        <f>SUM(C173:E173)</f>
        <v>1</v>
      </c>
      <c r="G173" s="25">
        <v>581726</v>
      </c>
      <c r="H173" s="26">
        <v>2254068</v>
      </c>
      <c r="I173" s="26">
        <f>SUM(H173/G173)</f>
        <v>3.8747932875614981</v>
      </c>
      <c r="J173" s="27">
        <f>SUM(H173/F173)</f>
        <v>2254068</v>
      </c>
    </row>
    <row r="174" spans="1:10" x14ac:dyDescent="0.25">
      <c r="B174" s="20">
        <v>86</v>
      </c>
      <c r="C174" s="35"/>
      <c r="D174" s="35"/>
      <c r="E174" s="35"/>
      <c r="F174" s="35"/>
      <c r="G174" s="42"/>
      <c r="H174" s="42"/>
      <c r="I174" s="42"/>
      <c r="J174" s="43"/>
    </row>
    <row r="175" spans="1:10" x14ac:dyDescent="0.25">
      <c r="B175" s="34" t="s">
        <v>79</v>
      </c>
      <c r="C175" s="31">
        <v>0</v>
      </c>
      <c r="D175" s="32">
        <v>0</v>
      </c>
      <c r="E175" s="32">
        <v>1</v>
      </c>
      <c r="F175" s="24">
        <f>SUM(C175:E175)</f>
        <v>1</v>
      </c>
      <c r="G175" s="25">
        <v>274200</v>
      </c>
      <c r="H175" s="26">
        <v>20835401</v>
      </c>
      <c r="I175" s="26">
        <f>SUM(H175/G175)</f>
        <v>75.986145149525896</v>
      </c>
      <c r="J175" s="27">
        <f>SUM(H175/F175)</f>
        <v>20835401</v>
      </c>
    </row>
    <row r="176" spans="1:10" x14ac:dyDescent="0.25">
      <c r="B176" s="20">
        <v>86</v>
      </c>
      <c r="C176" s="35"/>
      <c r="D176" s="35"/>
      <c r="E176" s="35"/>
      <c r="F176" s="35"/>
      <c r="G176" s="42"/>
      <c r="H176" s="42"/>
      <c r="I176" s="42"/>
      <c r="J176" s="43"/>
    </row>
    <row r="177" spans="1:10" x14ac:dyDescent="0.25">
      <c r="B177" s="34" t="s">
        <v>81</v>
      </c>
      <c r="C177" s="31">
        <v>0</v>
      </c>
      <c r="D177" s="32">
        <v>0</v>
      </c>
      <c r="E177" s="32">
        <v>1</v>
      </c>
      <c r="F177" s="24">
        <f>SUM(C177:E177)</f>
        <v>1</v>
      </c>
      <c r="G177" s="25">
        <v>238540</v>
      </c>
      <c r="H177" s="26">
        <v>27000000</v>
      </c>
      <c r="I177" s="26">
        <f>SUM(H177/G177)</f>
        <v>113.18856376289092</v>
      </c>
      <c r="J177" s="27">
        <f>SUM(H177/F177)</f>
        <v>27000000</v>
      </c>
    </row>
    <row r="178" spans="1:10" x14ac:dyDescent="0.25">
      <c r="B178" s="20">
        <v>86</v>
      </c>
      <c r="C178" s="35"/>
      <c r="D178" s="35"/>
      <c r="E178" s="35"/>
      <c r="F178" s="35"/>
      <c r="G178" s="42"/>
      <c r="H178" s="42"/>
      <c r="I178" s="42"/>
      <c r="J178" s="43"/>
    </row>
    <row r="179" spans="1:10" x14ac:dyDescent="0.25">
      <c r="B179" s="34" t="s">
        <v>80</v>
      </c>
      <c r="C179" s="31">
        <v>0</v>
      </c>
      <c r="D179" s="32">
        <v>0</v>
      </c>
      <c r="E179" s="32">
        <v>1</v>
      </c>
      <c r="F179" s="24">
        <f>SUM(C179:E179)</f>
        <v>1</v>
      </c>
      <c r="G179" s="25">
        <v>322460</v>
      </c>
      <c r="H179" s="26">
        <v>19737800</v>
      </c>
      <c r="I179" s="26">
        <f>SUM(H179/G179)</f>
        <v>61.210072567140109</v>
      </c>
      <c r="J179" s="27">
        <f>SUM(H179/F179)</f>
        <v>19737800</v>
      </c>
    </row>
    <row r="180" spans="1:10" x14ac:dyDescent="0.25">
      <c r="B180" s="20">
        <v>86</v>
      </c>
      <c r="C180" s="35"/>
      <c r="D180" s="35"/>
      <c r="E180" s="35"/>
      <c r="F180" s="35"/>
      <c r="G180" s="42"/>
      <c r="H180" s="42"/>
      <c r="I180" s="42"/>
      <c r="J180" s="43"/>
    </row>
    <row r="181" spans="1:10" x14ac:dyDescent="0.25">
      <c r="B181" s="33" t="s">
        <v>82</v>
      </c>
      <c r="C181" s="31">
        <v>0</v>
      </c>
      <c r="D181" s="32">
        <v>0</v>
      </c>
      <c r="E181" s="32">
        <v>1</v>
      </c>
      <c r="F181" s="24">
        <f>SUM(C181:E181)</f>
        <v>1</v>
      </c>
      <c r="G181" s="25">
        <v>344</v>
      </c>
      <c r="H181" s="26">
        <v>111454</v>
      </c>
      <c r="I181" s="26">
        <f>SUM(H181/G181)</f>
        <v>323.99418604651163</v>
      </c>
      <c r="J181" s="27">
        <f>SUM(H181/F181)</f>
        <v>111454</v>
      </c>
    </row>
    <row r="182" spans="1:10" x14ac:dyDescent="0.25">
      <c r="B182" s="20">
        <v>86</v>
      </c>
      <c r="C182" s="35"/>
      <c r="D182" s="35"/>
      <c r="E182" s="35"/>
      <c r="F182" s="35"/>
      <c r="G182" s="42"/>
      <c r="H182" s="42"/>
      <c r="I182" s="42"/>
      <c r="J182" s="43"/>
    </row>
    <row r="183" spans="1:10" x14ac:dyDescent="0.25">
      <c r="B183" s="28" t="s">
        <v>83</v>
      </c>
      <c r="C183" s="31">
        <v>0</v>
      </c>
      <c r="D183" s="32">
        <v>0</v>
      </c>
      <c r="E183" s="32">
        <v>1</v>
      </c>
      <c r="F183" s="24">
        <f>SUM(C183:E183)</f>
        <v>1</v>
      </c>
      <c r="G183" s="25">
        <v>17818</v>
      </c>
      <c r="H183" s="26">
        <v>4420110</v>
      </c>
      <c r="I183" s="26">
        <f>SUM(H183/G183)</f>
        <v>248.0699292849927</v>
      </c>
      <c r="J183" s="27">
        <f>SUM(H183/F183)</f>
        <v>4420110</v>
      </c>
    </row>
    <row r="184" spans="1:10" x14ac:dyDescent="0.25">
      <c r="B184" s="20">
        <v>86</v>
      </c>
      <c r="C184" s="35"/>
      <c r="D184" s="35"/>
      <c r="E184" s="35"/>
      <c r="F184" s="35"/>
      <c r="G184" s="42"/>
      <c r="H184" s="42"/>
      <c r="I184" s="42"/>
      <c r="J184" s="43"/>
    </row>
    <row r="185" spans="1:10" x14ac:dyDescent="0.25">
      <c r="A185"/>
      <c r="B185" s="29" t="s">
        <v>101</v>
      </c>
      <c r="C185" s="31">
        <v>0</v>
      </c>
      <c r="D185" s="32">
        <v>0</v>
      </c>
      <c r="E185" s="32">
        <v>1</v>
      </c>
      <c r="F185" s="24">
        <f>SUM(C185:E185)</f>
        <v>1</v>
      </c>
      <c r="G185" s="25">
        <v>33846</v>
      </c>
      <c r="H185" s="26">
        <v>3547539</v>
      </c>
      <c r="I185" s="26">
        <f>SUM(H185/G185)</f>
        <v>104.814128700585</v>
      </c>
      <c r="J185" s="27">
        <f>SUM(H185/F185)</f>
        <v>3547539</v>
      </c>
    </row>
    <row r="186" spans="1:10" x14ac:dyDescent="0.25">
      <c r="B186" s="20">
        <v>86</v>
      </c>
      <c r="C186" s="35"/>
      <c r="D186" s="35"/>
      <c r="E186" s="35"/>
      <c r="F186" s="35"/>
      <c r="G186" s="42"/>
      <c r="H186" s="42"/>
      <c r="I186" s="42"/>
      <c r="J186" s="43"/>
    </row>
    <row r="187" spans="1:10" x14ac:dyDescent="0.25">
      <c r="B187" s="28" t="s">
        <v>85</v>
      </c>
      <c r="C187" s="31">
        <v>0</v>
      </c>
      <c r="D187" s="32">
        <v>0</v>
      </c>
      <c r="E187" s="32">
        <v>1</v>
      </c>
      <c r="F187" s="24">
        <f>SUM(C187:E187)</f>
        <v>1</v>
      </c>
      <c r="G187" s="25">
        <v>185180</v>
      </c>
      <c r="H187" s="26">
        <v>18906907</v>
      </c>
      <c r="I187" s="26">
        <f>SUM(H187/G187)</f>
        <v>102.10015660438492</v>
      </c>
      <c r="J187" s="27">
        <f>SUM(H187/F187)</f>
        <v>18906907</v>
      </c>
    </row>
    <row r="188" spans="1:10" x14ac:dyDescent="0.25">
      <c r="G188" s="13"/>
      <c r="H188" s="13"/>
      <c r="I188" s="13"/>
      <c r="J188" s="14"/>
    </row>
    <row r="189" spans="1:10" x14ac:dyDescent="0.25">
      <c r="B189" s="12" t="s">
        <v>107</v>
      </c>
      <c r="C189" s="12"/>
      <c r="D189" s="12"/>
      <c r="E189" s="12"/>
      <c r="F189" s="12"/>
      <c r="G189" s="13"/>
      <c r="H189" s="13"/>
      <c r="I189" s="13"/>
      <c r="J189" s="14"/>
    </row>
    <row r="190" spans="1:10" x14ac:dyDescent="0.25">
      <c r="G190" s="15"/>
      <c r="H190" s="15"/>
      <c r="I190" s="15"/>
      <c r="J190" s="16"/>
    </row>
    <row r="191" spans="1:10" x14ac:dyDescent="0.25">
      <c r="B191" s="3" t="s">
        <v>93</v>
      </c>
      <c r="C191" s="17">
        <f>SUM(C185+C171+C161+C159+C147+C123+C119+C115+C107+C103+C93+C91+C89+C87+C79+C73+C71+C67+C63+C61+C59+C57+C53+C51+C49+C47+C45+C41+C37+C35+C31+C21+C19+C17+C9)</f>
        <v>115</v>
      </c>
      <c r="D191" s="17">
        <f>SUM(D185+D171+D161+D159+D147+D123+D119+D115+D107+D103+D93+D91+D89+D87+D79+D73+D71+D67+D63+D61+D59+D57+D53+D51+D49+D47+D45+D41+D37+D35+D31+D21+D19+D17+D9)</f>
        <v>128</v>
      </c>
      <c r="E191" s="17">
        <f>SUM(E185+E171+E161+E159+E147+E123+E119+E115+E107+E103+E93+E91+E89+E87+E79+E73+E71+E67+E63+E61+E59+E57+E53+E51+E49+E47+E45+E41+E37+E35+E31+E21+E19+E17+E9)</f>
        <v>158</v>
      </c>
      <c r="F191" s="17">
        <f>SUM(F185+F171+F161+F159+F147+F123+F119+F115+F107+F103+F93+F91+F89+F87+F79+F73+F71+F67+F63+F61+F59+F57+F53+F51+F49+F47+F45+F41+F37+F35+F31+F21+F19+F17+F9)</f>
        <v>401</v>
      </c>
      <c r="G191" s="15"/>
      <c r="H191" s="15"/>
      <c r="I191" s="15"/>
      <c r="J191" s="16"/>
    </row>
    <row r="192" spans="1:10" x14ac:dyDescent="0.25">
      <c r="B192"/>
      <c r="C192" s="17"/>
      <c r="D192" s="17"/>
      <c r="E192" s="17"/>
      <c r="F192" s="17"/>
      <c r="G192" s="15"/>
      <c r="H192" s="15"/>
      <c r="I192" s="15"/>
      <c r="J192" s="16"/>
    </row>
    <row r="193" spans="1:10" x14ac:dyDescent="0.25">
      <c r="B193" s="4" t="s">
        <v>92</v>
      </c>
      <c r="C193" s="17">
        <f>SUM(C187+C183+C167+C165+C157+C155+C151+C149+C143+C141+C139+C135+C125+C111+C101+C99+C97+C83+C81+C69+C65+C55+C33+C11+C7+C5)</f>
        <v>107</v>
      </c>
      <c r="D193" s="17">
        <f>SUM(D187+D183+D167+D165+D157+D155+D151+D149+D143+D141+D139+D135+D125+D111+D101+D99+D97+D83+D81+D69+D65+D55+D33+D11+D7+D5)</f>
        <v>104</v>
      </c>
      <c r="E193" s="17">
        <f>SUM(E187+E183+E167+E165+E157+E155+E151+E149+E143+E141+E139+E135+E125+E111+E101+E99+E97+E83+E81+E69+E65+E55+E33+E11+E7+E5)</f>
        <v>113</v>
      </c>
      <c r="F193" s="17">
        <f>SUM(F187+F183+F167+F165+F157+F155+F151+F149+F143+F141+F139+F135+F125+F111+F101+F99+F97+F83+F81+F69+F65+F55+F33+F11+F7+F5)</f>
        <v>324</v>
      </c>
      <c r="G193" s="15"/>
      <c r="H193" s="15"/>
      <c r="I193" s="15"/>
      <c r="J193" s="16"/>
    </row>
    <row r="194" spans="1:10" x14ac:dyDescent="0.25">
      <c r="B194"/>
      <c r="C194" s="17"/>
      <c r="D194" s="17"/>
      <c r="E194" s="17"/>
      <c r="F194" s="17"/>
      <c r="G194" s="15"/>
      <c r="H194" s="15"/>
      <c r="I194" s="15"/>
      <c r="J194" s="17"/>
    </row>
    <row r="195" spans="1:10" x14ac:dyDescent="0.25">
      <c r="B195" s="5" t="s">
        <v>94</v>
      </c>
      <c r="C195" s="17">
        <f>SUM(C179+C177+C175+C173+C163+C153+C129+C117+C113+C109+C105+C75+C39)</f>
        <v>11</v>
      </c>
      <c r="D195" s="17">
        <f>SUM(D179+D177+D175+D173+D163+D153+D129+D117+D113+D109+D105+D75+D39)</f>
        <v>12</v>
      </c>
      <c r="E195" s="17">
        <f>SUM(E179+E177+E175+E173+E163+E153+E129+E117+E113+E109+E105+E75+E39)</f>
        <v>14</v>
      </c>
      <c r="F195" s="17">
        <f>SUM(F179+F177+F175+F173+F163+F153+F129+F117+F113+F109+F105+F75+F39)</f>
        <v>37</v>
      </c>
      <c r="G195" s="15"/>
      <c r="H195" s="15"/>
      <c r="I195" s="15"/>
      <c r="J195" s="16"/>
    </row>
    <row r="196" spans="1:10" x14ac:dyDescent="0.25">
      <c r="B196"/>
      <c r="C196" s="17"/>
      <c r="D196" s="17"/>
      <c r="E196" s="17"/>
      <c r="F196" s="17"/>
      <c r="G196" s="15"/>
      <c r="H196" s="15"/>
      <c r="I196" s="15"/>
      <c r="J196" s="16"/>
    </row>
    <row r="197" spans="1:10" x14ac:dyDescent="0.25">
      <c r="B197" s="6" t="s">
        <v>95</v>
      </c>
      <c r="C197" s="17">
        <f>SUM(C127+C23+C3)</f>
        <v>47</v>
      </c>
      <c r="D197" s="17">
        <f>SUM(D127+D23+D3)</f>
        <v>47</v>
      </c>
      <c r="E197" s="17">
        <f>SUM(E127+E23+E3)</f>
        <v>44</v>
      </c>
      <c r="F197" s="17">
        <f>SUM(F127+F23+F3)</f>
        <v>138</v>
      </c>
      <c r="G197" s="15"/>
      <c r="H197" s="15"/>
      <c r="I197" s="15"/>
      <c r="J197" s="16"/>
    </row>
    <row r="198" spans="1:10" x14ac:dyDescent="0.25">
      <c r="B198"/>
      <c r="C198" s="17"/>
      <c r="D198" s="17"/>
      <c r="E198" s="17"/>
      <c r="F198" s="17"/>
      <c r="G198" s="15"/>
      <c r="H198" s="15"/>
      <c r="I198" s="15"/>
      <c r="J198" s="16"/>
    </row>
    <row r="199" spans="1:10" x14ac:dyDescent="0.25">
      <c r="B199" s="11" t="s">
        <v>96</v>
      </c>
      <c r="C199" s="17">
        <f>SUM(C181+C169+C145+C137+C133+C131+C95+C85+C77+C43+C29+C25)</f>
        <v>24</v>
      </c>
      <c r="D199" s="17">
        <f>SUM(D181+D169+D145+D137+D133+D131+D95+D85+D77+D43+D29+D25)</f>
        <v>22</v>
      </c>
      <c r="E199" s="17">
        <f>SUM(E181+E169+E145+E137+E133+E131+E95+E85+E77+E43+E29+E25)</f>
        <v>27</v>
      </c>
      <c r="F199" s="17">
        <f>SUM(F181+F169+F145+F137+F133+F131+F95+F85+F77+F43+F29+F25)</f>
        <v>73</v>
      </c>
      <c r="G199" s="15"/>
      <c r="H199" s="15"/>
      <c r="I199" s="15"/>
      <c r="J199" s="16"/>
    </row>
    <row r="200" spans="1:10" x14ac:dyDescent="0.25">
      <c r="B200"/>
      <c r="C200" s="17"/>
      <c r="D200" s="17"/>
      <c r="E200" s="17"/>
      <c r="F200" s="17"/>
      <c r="G200" s="15"/>
      <c r="H200" s="15"/>
      <c r="I200" s="15"/>
      <c r="J200" s="16"/>
    </row>
    <row r="201" spans="1:10" x14ac:dyDescent="0.25">
      <c r="B201" s="7" t="s">
        <v>97</v>
      </c>
      <c r="C201" s="17">
        <f>SUM(C121+C27+C13)</f>
        <v>25</v>
      </c>
      <c r="D201" s="17">
        <f>SUM(D121+D27+D13)</f>
        <v>13</v>
      </c>
      <c r="E201" s="17">
        <f>SUM(E121+E27+E13)</f>
        <v>30</v>
      </c>
      <c r="F201" s="17">
        <f>SUM(F121+F27+F13)</f>
        <v>68</v>
      </c>
      <c r="G201" s="15"/>
      <c r="H201" s="15"/>
      <c r="I201" s="15"/>
      <c r="J201" s="16"/>
    </row>
    <row r="203" spans="1:10" x14ac:dyDescent="0.25">
      <c r="B203" s="12" t="s">
        <v>108</v>
      </c>
      <c r="C203" s="12"/>
      <c r="D203" s="12"/>
      <c r="E203" s="12"/>
      <c r="F203" s="12"/>
    </row>
    <row r="205" spans="1:10" x14ac:dyDescent="0.25">
      <c r="A205" s="8" t="s">
        <v>113</v>
      </c>
      <c r="B205" s="2" t="s">
        <v>110</v>
      </c>
      <c r="C205" t="s">
        <v>109</v>
      </c>
      <c r="E205" s="50">
        <v>11303</v>
      </c>
      <c r="F205" t="s">
        <v>90</v>
      </c>
    </row>
    <row r="207" spans="1:10" x14ac:dyDescent="0.25">
      <c r="A207" s="8" t="s">
        <v>114</v>
      </c>
      <c r="B207" s="2" t="s">
        <v>111</v>
      </c>
      <c r="C207" t="s">
        <v>109</v>
      </c>
      <c r="E207" s="50">
        <v>63918</v>
      </c>
      <c r="F207" t="s">
        <v>90</v>
      </c>
    </row>
    <row r="209" spans="1:6" x14ac:dyDescent="0.25">
      <c r="A209" s="8" t="s">
        <v>115</v>
      </c>
      <c r="B209" s="2" t="s">
        <v>112</v>
      </c>
      <c r="C209" t="s">
        <v>109</v>
      </c>
      <c r="E209" s="50">
        <v>87975</v>
      </c>
      <c r="F209" t="s">
        <v>90</v>
      </c>
    </row>
    <row r="211" spans="1:6" x14ac:dyDescent="0.25">
      <c r="A211" s="8" t="s">
        <v>116</v>
      </c>
      <c r="B211" s="2" t="s">
        <v>117</v>
      </c>
      <c r="C211" t="s">
        <v>109</v>
      </c>
      <c r="E211" s="50">
        <v>1481439</v>
      </c>
      <c r="F211" t="s">
        <v>90</v>
      </c>
    </row>
  </sheetData>
  <mergeCells count="2">
    <mergeCell ref="B189:F189"/>
    <mergeCell ref="B203:F20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Centralino Sedico2</cp:lastModifiedBy>
  <dcterms:created xsi:type="dcterms:W3CDTF">2021-08-06T10:07:54Z</dcterms:created>
  <dcterms:modified xsi:type="dcterms:W3CDTF">2021-08-08T13:42:30Z</dcterms:modified>
</cp:coreProperties>
</file>